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DieseArbeitsmappe"/>
  <mc:AlternateContent xmlns:mc="http://schemas.openxmlformats.org/markup-compatibility/2006">
    <mc:Choice Requires="x15">
      <x15ac:absPath xmlns:x15ac="http://schemas.microsoft.com/office/spreadsheetml/2010/11/ac" url="C:\Users\shah_shw\Desktop\"/>
    </mc:Choice>
  </mc:AlternateContent>
  <xr:revisionPtr revIDLastSave="0" documentId="8_{3D66F273-1635-4BD8-9533-ABE41EDD359B}" xr6:coauthVersionLast="47" xr6:coauthVersionMax="47" xr10:uidLastSave="{00000000-0000-0000-0000-000000000000}"/>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4" i="13" l="1"/>
  <c r="B24" i="12"/>
  <c r="H24" i="13"/>
  <c r="H24" i="12"/>
  <c r="I22" i="13"/>
  <c r="I22" i="12"/>
  <c r="I17" i="13"/>
  <c r="I17" i="12"/>
  <c r="B11" i="13"/>
  <c r="B11" i="12"/>
  <c r="B24" i="7"/>
  <c r="B11" i="7"/>
  <c r="H24" i="7"/>
  <c r="I22" i="7"/>
  <c r="I17" i="7"/>
  <c r="G20" i="6"/>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s="1"/>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<sst xmlns="http://schemas.openxmlformats.org/spreadsheetml/2006/main" count="994" uniqueCount="442">
  <si>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</si>
  <si>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</si>
  <si>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</si>
  <si>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</si>
  <si>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</si>
  <si>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</si>
  <si>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</si>
  <si>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</si>
  <si>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</si>
  <si>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</si>
  <si>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</si>
  <si>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</si>
  <si>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</si>
  <si>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</si>
  <si>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</si>
  <si>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</si>
  <si>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</si>
  <si>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</si>
  <si>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</si>
  <si>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</si>
  <si>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</si>
  <si>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</si>
  <si>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</si>
  <si>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</si>
  <si>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</si>
  <si>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</si>
  <si>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</si>
  <si>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</si>
  <si>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</si>
  <si>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</si>
  <si>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</si>
  <si>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</si>
  <si>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</si>
  <si>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</si>
  <si>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</si>
  <si>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</si>
  <si>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</si>
  <si>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</si>
  <si>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</si>
  <si>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</si>
  <si>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</si>
  <si>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</si>
  <si>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</si>
  <si>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</si>
  <si>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</si>
  <si>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</si>
  <si>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</si>
  <si>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</si>
  <si>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</si>
  <si>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</si>
  <si>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</si>
  <si>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</si>
  <si>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</si>
  <si>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</si>
  <si>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</si>
  <si>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</si>
  <si>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</si>
  <si>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</si>
  <si>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</si>
  <si>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</si>
  <si>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</si>
  <si>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</si>
  <si>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</si>
  <si>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</si>
  <si>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</si>
  <si>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</si>
  <si>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</si>
  <si>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</si>
  <si>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</si>
  <si>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</si>
  <si>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</si>
  <si>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</si>
  <si>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</si>
  <si>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</si>
  <si>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</si>
  <si>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</si>
  <si>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</si>
  <si>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</si>
  <si>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</si>
  <si>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</si>
  <si>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</si>
  <si>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</si>
  <si>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</si>
  <si>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</si>
  <si>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</si>
  <si>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</si>
  <si>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</si>
  <si>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</si>
  <si>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</si>
  <si>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</si>
  <si>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</si>
  <si>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</si>
  <si>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</si>
  <si>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</si>
  <si>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</si>
  <si>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</si>
  <si>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</si>
  <si>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</si>
  <si>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</si>
  <si>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</si>
  <si>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</si>
  <si>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</si>
  <si>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</si>
  <si>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</si>
  <si>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</si>
  <si>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</si>
  <si>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</si>
  <si>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</si>
  <si>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</si>
  <si>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</si>
  <si>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</si>
  <si>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</si>
  <si>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</si>
  <si>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</si>
  <si>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</si>
  <si>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</si>
  <si>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</si>
  <si>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</si>
  <si>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</si>
  <si>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</si>
  <si>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</si>
  <si>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</si>
  <si>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</si>
  <si>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</si>
  <si>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</si>
  <si>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</si>
  <si>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</si>
  <si>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</si>
  <si>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</si>
  <si>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</si>
  <si>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</si>
  <si>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</si>
  <si>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</si>
  <si>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</si>
  <si>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</si>
  <si>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</si>
  <si>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</si>
  <si>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</si>
  <si>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</si>
  <si>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</si>
  <si>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</si>
  <si>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</si>
  <si>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</si>
  <si>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</si>
  <si>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</si>
  <si>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</si>
  <si>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</si>
  <si>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</si>
  <si>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</si>
  <si>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</si>
  <si>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</si>
  <si>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</si>
  <si>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</si>
  <si>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</si>
  <si>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</si>
  <si>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</si>
  <si>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</si>
  <si>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</si>
  <si>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</si>
  <si>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</si>
  <si>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</si>
  <si>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</si>
  <si>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</si>
  <si>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</si>
  <si>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</si>
  <si>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</si>
  <si>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</si>
  <si>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</si>
  <si>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</si>
  <si>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</si>
  <si>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</si>
  <si>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</si>
  <si>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</si>
  <si>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</si>
  <si>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</si>
  <si>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</si>
  <si>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</si>
  <si>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</si>
  <si>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</si>
  <si>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</si>
  <si>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</si>
  <si>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</si>
  <si>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</si>
  <si>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</si>
  <si>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</si>
  <si>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</si>
  <si>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</si>
  <si>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</si>
  <si>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</si>
  <si>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</si>
  <si>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</si>
  <si>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</si>
  <si>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</si>
  <si>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</si>
  <si>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</si>
  <si>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</si>
  <si>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</si>
  <si>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</si>
  <si>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</si>
  <si>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</si>
  <si>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</si>
  <si>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</si>
  <si>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</si>
  <si>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</si>
  <si>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</si>
  <si>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</si>
  <si>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</si>
  <si>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</si>
  <si>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</si>
  <si>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</si>
  <si>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</si>
  <si>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</si>
  <si>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</si>
  <si>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</si>
  <si>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</si>
  <si>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</si>
  <si>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</si>
  <si>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</si>
  <si>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</si>
  <si>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</si>
  <si>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</si>
  <si>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</si>
  <si>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</si>
  <si>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</si>
  <si>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</si>
  <si>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</si>
  <si>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</si>
  <si>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</si>
  <si>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</si>
  <si>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</si>
  <si>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</si>
  <si>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</si>
  <si>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</si>
  <si>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</si>
  <si>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</si>
  <si>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</si>
  <si>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</si>
  <si>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</si>
  <si>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</si>
  <si>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</si>
  <si>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</si>
  <si>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</si>
  <si>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</si>
  <si>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</si>
  <si>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</si>
  <si>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</si>
  <si>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</si>
  <si>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</si>
  <si>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</si>
  <si>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</si>
  <si>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</si>
  <si>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</si>
  <si>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</si>
  <si>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</si>
  <si>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</si>
  <si>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</si>
  <si>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</si>
  <si>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</si>
  <si>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</si>
  <si>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</si>
  <si>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</si>
  <si>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</si>
  <si>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</si>
  <si>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</si>
  <si>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</si>
  <si>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</si>
  <si>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</si>
  <si>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</si>
  <si>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</si>
  <si>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</si>
  <si>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</si>
  <si>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</si>
  <si>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</si>
  <si>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</si>
  <si>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</si>
  <si>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</si>
  <si>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</si>
  <si>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</si>
  <si>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</si>
  <si>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</si>
  <si>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</si>
  <si>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</si>
  <si>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</si>
  <si>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</si>
  <si>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</si>
  <si>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</si>
  <si>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</si>
  <si>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</si>
  <si>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</si>
  <si>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</si>
  <si>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</si>
  <si>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</si>
  <si>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</si>
  <si>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</si>
  <si>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</si>
  <si>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</si>
  <si>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</si>
  <si>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</si>
  <si>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</si>
  <si>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</si>
  <si>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</si>
  <si>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</si>
  <si>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</si>
  <si>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</si>
  <si>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</si>
  <si>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</si>
  <si>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</si>
  <si>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</si>
  <si>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</si>
  <si>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</si>
  <si>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</si>
  <si>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</si>
  <si>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</si>
  <si>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</si>
  <si>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</si>
  <si>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</si>
  <si>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</si>
  <si>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</si>
  <si>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</si>
  <si>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</si>
  <si>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</si>
  <si>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</si>
  <si>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</si>
  <si>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</si>
  <si>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</si>
  <si>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</si>
  <si>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</si>
  <si>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</si>
  <si>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</si>
  <si>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</si>
  <si>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</si>
  <si>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</si>
  <si>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</si>
  <si>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</si>
  <si>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</si>
  <si>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</si>
  <si>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</si>
  <si>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</si>
  <si>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</si>
  <si>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</si>
  <si>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</si>
  <si>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</si>
  <si>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</si>
  <si>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</si>
  <si>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</si>
  <si>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</si>
  <si>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</si>
  <si>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</si>
  <si>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</si>
  <si>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</si>
  <si>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</si>
  <si>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</si>
  <si>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</si>
  <si>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</si>
  <si>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</si>
  <si>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</si>
  <si>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</si>
  <si>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</si>
  <si>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</si>
  <si>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</si>
  <si>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</si>
  <si>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</si>
  <si>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</si>
  <si>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</si>
  <si>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</si>
  <si>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</si>
  <si>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</si>
  <si>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</si>
  <si>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</si>
  <si>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</si>
  <si>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</si>
  <si>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</si>
  <si>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</si>
  <si>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</si>
  <si>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</si>
  <si>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</si>
  <si>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</si>
  <si>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</si>
  <si>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</si>
  <si>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</si>
  <si>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</si>
  <si>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</si>
  <si>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</si>
  <si>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</si>
  <si>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</si>
  <si>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</si>
  <si>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</si>
  <si>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</si>
  <si>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</si>
  <si>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</si>
  <si>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</si>
  <si>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</si>
  <si>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</si>
  <si>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</si>
  <si>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</si>
  <si>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</si>
  <si>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</si>
  <si>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</si>
  <si>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</si>
  <si>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</si>
  <si>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</si>
  <si>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</si>
  <si>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</si>
  <si>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</si>
  <si>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</si>
  <si>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</si>
  <si>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</si>
  <si>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</si>
  <si>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</si>
  <si>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</si>
  <si>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</si>
  <si>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</si>
  <si>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</si>
  <si>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</si>
  <si>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</si>
  <si>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</si>
  <si>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</si>
  <si>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</si>
  <si>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</si>
  <si>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</si>
  <si>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</si>
  <si>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</si>
  <si>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</si>
  <si>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</si>
  <si>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</si>
  <si>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</si>
  <si>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</si>
  <si>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</si>
  <si>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</si>
  <si>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</si>
  <si>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</si>
  <si>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Average annual turnover for the last three financial years (last-but-four financial year can be included in case of tenders held within six months of end of last financial year).
If required: financial statements provided</t>
  </si>
  <si>
    <t>Yes / No</t>
  </si>
  <si>
    <t>Alejandro von Bertrab Tamm</t>
  </si>
  <si>
    <t>Shwetal Shah</t>
  </si>
  <si>
    <t>Restore, Conserve and Protect Forest and Tree Cover for NDC Implementation in India (RECAP4NDC)</t>
  </si>
  <si>
    <t>Terms of reference (ToR) for developing operational plan and pilot scale implementation of Riverine Landscape Restoration in Sabarkantha under RECAP4NDC project</t>
  </si>
  <si>
    <t>EUR</t>
  </si>
  <si>
    <t>in India</t>
  </si>
  <si>
    <t>Developing operational plan or treatment plan for ecological restoration of riverine or forest or degraded landscape or watershed development considering local hydrology and nature based solutions, with demonstrated experience.</t>
  </si>
  <si>
    <t xml:space="preserve"> 1. The agency must have at least 3 years of experience in developing operational plan or treatment plan for ecological restoration of riverine or forest or degraded landscape or watershed development considering local hydrology and nature based solutions, with demonstrated experience. </t>
  </si>
  <si>
    <t xml:space="preserve"> 2. The agency must have at least 5 years of experience in providing consulting services for state/national agencies and excellent track record of completion of tasks according to timelines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</si>
</sst>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4">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32" fillId="0" borderId="10" xfId="0"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pplyProtection="1">
      <alignment horizontal="center" vertical="center" wrapText="1"/>
      <protection locked="0"/>
    </xf>
    <xf numFmtId="0" fontId="25" fillId="0" borderId="70" xfId="0" applyFont="1" applyBorder="1" applyAlignment="1" applyProtection="1">
      <alignment horizontal="center" vertical="center" wrapText="1"/>
      <protection locked="0"/>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pplyProtection="1">
      <alignment vertical="center" wrapText="1"/>
      <protection locked="0"/>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25" fillId="0" borderId="64"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751205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324199</xdr:colOff>
      <xdr:row>0</xdr:row>
      <xdr:rowOff>745490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324199</xdr:colOff>
      <xdr:row>0</xdr:row>
      <xdr:rowOff>745490</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topLeftCell="A22" zoomScaleNormal="100" workbookViewId="0">
      <selection activeCell="A2" sqref="A2:H3"/>
    </sheetView>
  </sheetViews>
  <sheetFormatPr defaultColWidth="11.44140625" defaultRowHeight="10"/>
  <cols>
    <col min="1" max="1" width="15.5546875" customWidth="1"/>
    <col min="2" max="2" width="14" customWidth="1"/>
    <col min="3" max="7" width="11.44140625" customWidth="1"/>
  </cols>
  <sheetData>
    <row r="1" spans="1:17" ht="14">
      <c r="A1" s="176" t="s">
        <v>401</v>
      </c>
      <c r="B1" s="176"/>
      <c r="C1" s="176"/>
    </row>
    <row r="2" spans="1:17">
      <c r="A2" s="177" t="s">
        <v>404</v>
      </c>
      <c r="B2" s="177"/>
      <c r="C2" s="177"/>
      <c r="D2" s="177"/>
      <c r="E2" s="177"/>
      <c r="F2" s="177"/>
      <c r="G2" s="177"/>
      <c r="H2" s="177"/>
    </row>
    <row r="3" spans="1:17">
      <c r="A3" s="177"/>
      <c r="B3" s="177"/>
      <c r="C3" s="177"/>
      <c r="D3" s="177"/>
      <c r="E3" s="177"/>
      <c r="F3" s="177"/>
      <c r="G3" s="177"/>
      <c r="H3" s="177"/>
    </row>
    <row r="4" spans="1:17" ht="7" customHeight="1">
      <c r="A4" s="171"/>
      <c r="B4" s="171"/>
      <c r="C4" s="171"/>
      <c r="D4" s="171"/>
      <c r="E4" s="171"/>
      <c r="F4" s="171"/>
      <c r="G4" s="171"/>
      <c r="H4" s="171"/>
      <c r="I4" s="171"/>
      <c r="J4" s="171"/>
      <c r="K4" s="171"/>
      <c r="L4" s="171"/>
      <c r="M4" s="171"/>
      <c r="N4" s="171"/>
      <c r="O4" s="171"/>
      <c r="P4" s="171"/>
      <c r="Q4" s="171"/>
    </row>
    <row r="5" spans="1:17" ht="12.5">
      <c r="A5" s="163" t="s">
        <v>405</v>
      </c>
      <c r="B5" s="160"/>
      <c r="C5" s="160"/>
      <c r="D5" s="160"/>
      <c r="E5" s="160"/>
      <c r="F5" s="160"/>
      <c r="G5" s="160"/>
      <c r="H5" s="160"/>
      <c r="I5" s="160"/>
      <c r="J5" s="160"/>
      <c r="K5" s="160"/>
      <c r="L5" s="160"/>
      <c r="M5" s="160"/>
      <c r="N5" s="175"/>
      <c r="O5" s="175"/>
      <c r="P5" s="175"/>
      <c r="Q5" s="175"/>
    </row>
    <row r="6" spans="1:17" ht="7" customHeight="1">
      <c r="A6" s="175"/>
      <c r="B6" s="175"/>
      <c r="C6" s="175"/>
      <c r="D6" s="175"/>
      <c r="E6" s="175"/>
      <c r="F6" s="175"/>
      <c r="G6" s="175"/>
      <c r="H6" s="175"/>
      <c r="I6" s="175"/>
      <c r="J6" s="175"/>
      <c r="K6" s="175"/>
      <c r="L6" s="175"/>
      <c r="M6" s="175"/>
      <c r="N6" s="175"/>
      <c r="O6" s="175"/>
      <c r="P6" s="175"/>
      <c r="Q6" s="175"/>
    </row>
    <row r="7" spans="1:17" ht="36" customHeight="1">
      <c r="A7" s="169" t="s">
        <v>406</v>
      </c>
      <c r="B7" s="169"/>
      <c r="C7" s="173" t="s">
        <v>407</v>
      </c>
      <c r="D7" s="174"/>
      <c r="E7" s="174"/>
      <c r="F7" s="174"/>
      <c r="G7" s="174"/>
      <c r="H7" s="174"/>
      <c r="I7" s="174"/>
      <c r="J7" s="174"/>
      <c r="K7" s="174"/>
      <c r="L7" s="174"/>
      <c r="M7" s="174"/>
      <c r="N7" s="174"/>
      <c r="O7" s="174"/>
    </row>
    <row r="8" spans="1:17" ht="7" customHeight="1">
      <c r="A8" s="175"/>
      <c r="B8" s="175"/>
      <c r="C8" s="175"/>
      <c r="D8" s="175"/>
      <c r="E8" s="175"/>
      <c r="F8" s="175"/>
      <c r="G8" s="175"/>
      <c r="H8" s="175"/>
      <c r="I8" s="175"/>
      <c r="J8" s="175"/>
      <c r="K8" s="175"/>
      <c r="L8" s="175"/>
      <c r="M8" s="175"/>
      <c r="N8" s="175"/>
      <c r="O8" s="175"/>
      <c r="P8" s="175"/>
      <c r="Q8" s="175"/>
    </row>
    <row r="9" spans="1:17">
      <c r="A9" s="169" t="s">
        <v>408</v>
      </c>
      <c r="B9" s="169"/>
      <c r="C9" s="170" t="s">
        <v>409</v>
      </c>
      <c r="D9" s="170"/>
      <c r="E9" s="170"/>
      <c r="F9" s="170"/>
      <c r="G9" s="170"/>
      <c r="H9" s="170"/>
      <c r="I9" s="170"/>
      <c r="J9" s="170"/>
      <c r="K9" s="170"/>
      <c r="L9" s="170"/>
      <c r="M9" s="170"/>
      <c r="N9" s="170"/>
      <c r="O9" s="170"/>
      <c r="P9" s="170"/>
      <c r="Q9" s="170"/>
    </row>
    <row r="10" spans="1:17" ht="16.75" customHeight="1">
      <c r="A10" s="169"/>
      <c r="B10" s="169"/>
      <c r="C10" s="170"/>
      <c r="D10" s="170"/>
      <c r="E10" s="170"/>
      <c r="F10" s="170"/>
      <c r="G10" s="170"/>
      <c r="H10" s="170"/>
      <c r="I10" s="170"/>
      <c r="J10" s="170"/>
      <c r="K10" s="170"/>
      <c r="L10" s="170"/>
      <c r="M10" s="170"/>
      <c r="N10" s="170"/>
      <c r="O10" s="170"/>
      <c r="P10" s="170"/>
      <c r="Q10" s="170"/>
    </row>
    <row r="11" spans="1:17" ht="7" customHeight="1">
      <c r="A11" s="168"/>
      <c r="B11" s="168"/>
      <c r="C11" s="168"/>
      <c r="D11" s="168"/>
      <c r="E11" s="168"/>
      <c r="F11" s="168"/>
      <c r="G11" s="168"/>
      <c r="H11" s="168"/>
      <c r="I11" s="168"/>
      <c r="J11" s="168"/>
      <c r="K11" s="168"/>
      <c r="L11" s="168"/>
      <c r="M11" s="168"/>
      <c r="N11" s="168"/>
      <c r="O11" s="168"/>
      <c r="P11" s="168"/>
      <c r="Q11" s="168"/>
    </row>
    <row r="12" spans="1:17" ht="15" customHeight="1">
      <c r="A12" s="169" t="s">
        <v>410</v>
      </c>
      <c r="B12" s="169"/>
      <c r="C12" s="170" t="s">
        <v>411</v>
      </c>
      <c r="D12" s="170"/>
      <c r="E12" s="170"/>
      <c r="F12" s="170"/>
      <c r="G12" s="170"/>
      <c r="H12" s="170"/>
      <c r="I12" s="170"/>
      <c r="J12" s="170"/>
      <c r="K12" s="170"/>
      <c r="L12" s="170"/>
      <c r="M12" s="170"/>
      <c r="N12" s="170"/>
      <c r="O12" s="170"/>
      <c r="P12" s="170"/>
      <c r="Q12" s="5"/>
    </row>
    <row r="13" spans="1:17" ht="11.4" customHeight="1">
      <c r="A13" s="169"/>
      <c r="B13" s="169"/>
      <c r="C13" s="170"/>
      <c r="D13" s="170"/>
      <c r="E13" s="170"/>
      <c r="F13" s="170"/>
      <c r="G13" s="170"/>
      <c r="H13" s="170"/>
      <c r="I13" s="170"/>
      <c r="J13" s="170"/>
      <c r="K13" s="170"/>
      <c r="L13" s="170"/>
      <c r="M13" s="170"/>
      <c r="N13" s="170"/>
      <c r="O13" s="170"/>
      <c r="P13" s="170"/>
      <c r="Q13" s="5"/>
    </row>
    <row r="14" spans="1:17" ht="7" customHeight="1">
      <c r="A14" s="171"/>
      <c r="B14" s="171"/>
      <c r="C14" s="171"/>
      <c r="D14" s="171"/>
      <c r="E14" s="171"/>
      <c r="F14" s="171"/>
      <c r="G14" s="171"/>
      <c r="H14" s="171"/>
      <c r="I14" s="171"/>
      <c r="J14" s="171"/>
      <c r="K14" s="171"/>
      <c r="L14" s="171"/>
      <c r="M14" s="171"/>
      <c r="N14" s="171"/>
      <c r="O14" s="171"/>
      <c r="P14" s="171"/>
      <c r="Q14" s="171"/>
    </row>
    <row r="15" spans="1:17" ht="25.5" customHeight="1">
      <c r="A15" s="169" t="s">
        <v>412</v>
      </c>
      <c r="B15" s="169"/>
      <c r="C15" s="170" t="s">
        <v>413</v>
      </c>
      <c r="D15" s="172"/>
      <c r="E15" s="172"/>
      <c r="F15" s="172"/>
      <c r="G15" s="172"/>
      <c r="H15" s="172"/>
      <c r="I15" s="172"/>
      <c r="J15" s="172"/>
      <c r="K15" s="172"/>
      <c r="L15" s="172"/>
      <c r="M15" s="172"/>
      <c r="N15" s="172"/>
      <c r="O15" s="172"/>
      <c r="P15" s="172"/>
      <c r="Q15" s="172"/>
    </row>
    <row r="16" spans="1:17" ht="9" customHeight="1">
      <c r="A16" s="169"/>
      <c r="B16" s="169"/>
      <c r="C16" s="172"/>
      <c r="D16" s="172"/>
      <c r="E16" s="172"/>
      <c r="F16" s="172"/>
      <c r="G16" s="172"/>
      <c r="H16" s="172"/>
      <c r="I16" s="172"/>
      <c r="J16" s="172"/>
      <c r="K16" s="172"/>
      <c r="L16" s="172"/>
      <c r="M16" s="172"/>
      <c r="N16" s="172"/>
      <c r="O16" s="172"/>
      <c r="P16" s="172"/>
      <c r="Q16" s="172"/>
    </row>
    <row r="17" spans="1:17" ht="7" customHeight="1">
      <c r="A17" s="171"/>
      <c r="B17" s="171"/>
      <c r="C17" s="171"/>
      <c r="D17" s="171"/>
      <c r="E17" s="171"/>
      <c r="F17" s="171"/>
      <c r="G17" s="171"/>
      <c r="H17" s="171"/>
      <c r="I17" s="171"/>
      <c r="J17" s="171"/>
      <c r="K17" s="171"/>
      <c r="L17" s="171"/>
      <c r="M17" s="171"/>
      <c r="N17" s="171"/>
      <c r="O17" s="171"/>
      <c r="P17" s="171"/>
      <c r="Q17" s="171"/>
    </row>
    <row r="18" spans="1:17" ht="15" customHeight="1">
      <c r="A18" s="177" t="s">
        <v>414</v>
      </c>
      <c r="B18" s="177"/>
      <c r="C18" s="177"/>
      <c r="D18" s="177"/>
      <c r="E18" s="177"/>
      <c r="F18" s="177"/>
      <c r="G18" s="177"/>
      <c r="H18" s="177"/>
    </row>
    <row r="19" spans="1:17" ht="2.4" customHeight="1">
      <c r="A19" s="177"/>
      <c r="B19" s="177"/>
      <c r="C19" s="177"/>
      <c r="D19" s="177"/>
      <c r="E19" s="177"/>
      <c r="F19" s="177"/>
      <c r="G19" s="177"/>
      <c r="H19" s="177"/>
    </row>
    <row r="20" spans="1:17" ht="7" customHeight="1"/>
    <row r="21" spans="1:17">
      <c r="A21" s="169" t="s">
        <v>415</v>
      </c>
      <c r="B21" s="169"/>
      <c r="C21" s="170" t="s">
        <v>416</v>
      </c>
      <c r="D21" s="172"/>
      <c r="E21" s="172"/>
      <c r="F21" s="172"/>
      <c r="G21" s="172"/>
      <c r="H21" s="172"/>
      <c r="I21" s="172"/>
      <c r="J21" s="172"/>
      <c r="K21" s="172"/>
      <c r="L21" s="172"/>
      <c r="M21" s="172"/>
      <c r="N21" s="172"/>
      <c r="O21" s="172"/>
      <c r="P21" s="172"/>
    </row>
    <row r="22" spans="1:17" ht="35.4" customHeight="1">
      <c r="A22" s="169"/>
      <c r="B22" s="169"/>
      <c r="C22" s="172"/>
      <c r="D22" s="172"/>
      <c r="E22" s="172"/>
      <c r="F22" s="172"/>
      <c r="G22" s="172"/>
      <c r="H22" s="172"/>
      <c r="I22" s="172"/>
      <c r="J22" s="172"/>
      <c r="K22" s="172"/>
      <c r="L22" s="172"/>
      <c r="M22" s="172"/>
      <c r="N22" s="172"/>
      <c r="O22" s="172"/>
      <c r="P22" s="172"/>
    </row>
    <row r="23" spans="1:17" ht="10.25" customHeight="1">
      <c r="A23" s="171"/>
      <c r="B23" s="171"/>
      <c r="C23" s="171"/>
      <c r="D23" s="171"/>
      <c r="E23" s="171"/>
      <c r="F23" s="171"/>
      <c r="G23" s="171"/>
      <c r="H23" s="171"/>
      <c r="I23" s="171"/>
      <c r="J23" s="171"/>
      <c r="K23" s="171"/>
      <c r="L23" s="171"/>
      <c r="M23" s="171"/>
      <c r="N23" s="171"/>
      <c r="O23" s="171"/>
      <c r="P23" s="171"/>
      <c r="Q23" s="171"/>
    </row>
    <row r="24" spans="1:17" ht="10.25" customHeight="1">
      <c r="A24" s="169" t="s">
        <v>417</v>
      </c>
      <c r="B24" s="169"/>
      <c r="C24" s="170" t="s">
        <v>418</v>
      </c>
      <c r="D24" s="170"/>
      <c r="E24" s="170"/>
      <c r="F24" s="170"/>
      <c r="G24" s="170"/>
      <c r="H24" s="170"/>
      <c r="I24" s="170"/>
      <c r="J24" s="170"/>
      <c r="K24" s="170"/>
      <c r="L24" s="170"/>
      <c r="M24" s="170"/>
      <c r="N24" s="170"/>
      <c r="O24" s="170"/>
      <c r="P24" s="170"/>
      <c r="Q24" s="170"/>
    </row>
    <row r="25" spans="1:17" ht="16" customHeight="1">
      <c r="A25" s="169"/>
      <c r="B25" s="169"/>
      <c r="C25" s="170"/>
      <c r="D25" s="170"/>
      <c r="E25" s="170"/>
      <c r="F25" s="170"/>
      <c r="G25" s="170"/>
      <c r="H25" s="170"/>
      <c r="I25" s="170"/>
      <c r="J25" s="170"/>
      <c r="K25" s="170"/>
      <c r="L25" s="170"/>
      <c r="M25" s="170"/>
      <c r="N25" s="170"/>
      <c r="O25" s="170"/>
      <c r="P25" s="170"/>
      <c r="Q25" s="170"/>
    </row>
    <row r="26" spans="1:17" ht="10.25" customHeight="1">
      <c r="A26" s="171"/>
      <c r="B26" s="171"/>
      <c r="C26" s="171"/>
      <c r="D26" s="171"/>
      <c r="E26" s="171"/>
      <c r="F26" s="171"/>
      <c r="G26" s="171"/>
      <c r="H26" s="171"/>
      <c r="I26" s="171"/>
      <c r="J26" s="171"/>
      <c r="K26" s="171"/>
      <c r="L26" s="171"/>
      <c r="M26" s="171"/>
      <c r="N26" s="171"/>
      <c r="O26" s="171"/>
      <c r="P26" s="171"/>
      <c r="Q26" s="171"/>
    </row>
    <row r="27" spans="1:17" ht="10.25" customHeight="1">
      <c r="A27" s="177" t="s">
        <v>419</v>
      </c>
      <c r="B27" s="177"/>
      <c r="C27" s="177"/>
      <c r="D27" s="177"/>
      <c r="E27" s="177"/>
      <c r="F27" s="177"/>
      <c r="G27" s="177"/>
      <c r="H27" s="177"/>
    </row>
    <row r="28" spans="1:17" ht="10.25" customHeight="1">
      <c r="A28" s="177"/>
      <c r="B28" s="177"/>
      <c r="C28" s="177"/>
      <c r="D28" s="177"/>
      <c r="E28" s="177"/>
      <c r="F28" s="177"/>
      <c r="G28" s="177"/>
      <c r="H28" s="177"/>
    </row>
    <row r="29" spans="1:17" ht="7" customHeight="1">
      <c r="A29" s="171"/>
      <c r="B29" s="171"/>
      <c r="C29" s="171"/>
      <c r="D29" s="171"/>
      <c r="E29" s="171"/>
      <c r="F29" s="171"/>
      <c r="G29" s="171"/>
      <c r="H29" s="171"/>
      <c r="I29" s="171"/>
      <c r="J29" s="171"/>
      <c r="K29" s="171"/>
      <c r="L29" s="171"/>
      <c r="M29" s="171"/>
      <c r="N29" s="171"/>
      <c r="O29" s="171"/>
      <c r="P29" s="171"/>
      <c r="Q29" s="171"/>
    </row>
    <row r="30" spans="1:17" ht="26.4" customHeight="1">
      <c r="A30" s="178" t="s">
        <v>420</v>
      </c>
      <c r="B30" s="178"/>
      <c r="C30" s="178"/>
      <c r="D30" s="178"/>
      <c r="E30" s="178"/>
      <c r="F30" s="178"/>
      <c r="G30" s="178"/>
      <c r="H30" s="178"/>
      <c r="I30" s="178"/>
      <c r="J30" s="178"/>
      <c r="K30" s="178"/>
      <c r="L30" s="178"/>
      <c r="M30" s="178"/>
      <c r="N30" s="178"/>
      <c r="O30" s="178"/>
      <c r="P30" s="178"/>
    </row>
    <row r="31" spans="1:17" ht="18" customHeight="1">
      <c r="A31" s="169" t="s">
        <v>421</v>
      </c>
      <c r="B31" s="179"/>
      <c r="C31" s="179"/>
      <c r="D31" s="179"/>
      <c r="E31" s="179"/>
      <c r="F31" s="179"/>
      <c r="G31" s="179"/>
      <c r="H31" s="179"/>
      <c r="I31" s="179"/>
      <c r="J31" s="179"/>
      <c r="K31" s="179"/>
      <c r="L31" s="179"/>
      <c r="M31" s="179"/>
      <c r="N31" s="179"/>
      <c r="O31" s="179"/>
      <c r="P31" s="179"/>
    </row>
    <row r="32" spans="1:17" ht="18" customHeight="1">
      <c r="A32" s="179"/>
      <c r="B32" s="179"/>
      <c r="C32" s="179"/>
      <c r="D32" s="179"/>
      <c r="E32" s="179"/>
      <c r="F32" s="179"/>
      <c r="G32" s="179"/>
      <c r="H32" s="179"/>
      <c r="I32" s="179"/>
      <c r="J32" s="179"/>
      <c r="K32" s="179"/>
      <c r="L32" s="179"/>
      <c r="M32" s="179"/>
      <c r="N32" s="179"/>
      <c r="O32" s="179"/>
      <c r="P32" s="179"/>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disablePrompts="1"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orientation="landscape" horizontalDpi="300" verticalDpi="300" r:id="rId2"/>
  <headerFooter alignWithMargins="0">
    <oddFooter>&amp;LForm 31-1-13-L-en</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85" zoomScaleNormal="85" zoomScaleSheetLayoutView="75" workbookViewId="0">
      <selection activeCell="B38" sqref="B38:H38"/>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21" t="s">
        <v>422</v>
      </c>
      <c r="B1" s="221"/>
      <c r="C1" s="221"/>
      <c r="D1" s="221"/>
      <c r="E1" s="221"/>
      <c r="F1" s="221"/>
      <c r="G1" s="221"/>
      <c r="H1" s="221"/>
      <c r="I1" s="221"/>
      <c r="J1" s="221"/>
      <c r="K1" s="221"/>
      <c r="L1" s="221"/>
      <c r="M1" s="221"/>
      <c r="N1" s="221"/>
      <c r="O1" s="221"/>
      <c r="P1" s="221"/>
      <c r="Q1" s="224"/>
      <c r="R1" s="224"/>
      <c r="S1" s="224"/>
      <c r="U1" s="36" t="s">
        <v>397</v>
      </c>
    </row>
    <row r="2" spans="1:21" ht="14" customHeight="1">
      <c r="A2" s="180" t="s">
        <v>401</v>
      </c>
      <c r="B2" s="180"/>
      <c r="C2" s="18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38" t="s">
        <v>423</v>
      </c>
      <c r="C4" s="238"/>
      <c r="D4" s="183" t="s">
        <v>433</v>
      </c>
      <c r="E4" s="183"/>
      <c r="F4" s="183"/>
      <c r="G4" s="183"/>
      <c r="H4" s="189" t="s">
        <v>369</v>
      </c>
      <c r="I4" s="189"/>
      <c r="J4" s="183" t="s">
        <v>435</v>
      </c>
      <c r="K4" s="183"/>
      <c r="L4" s="183"/>
      <c r="M4" s="183"/>
      <c r="N4" s="183"/>
      <c r="O4" s="183"/>
      <c r="P4" s="240" t="s">
        <v>370</v>
      </c>
      <c r="Q4" s="240"/>
      <c r="R4" s="183"/>
      <c r="S4" s="183"/>
    </row>
    <row r="5" spans="1:21" ht="11.25" customHeight="1">
      <c r="A5" s="40">
        <f t="shared" ref="A5:A47" si="0">ROW(A2)</f>
        <v>2</v>
      </c>
      <c r="B5" s="46" t="s">
        <v>334</v>
      </c>
      <c r="C5" s="47"/>
      <c r="D5" s="183"/>
      <c r="E5" s="183"/>
      <c r="F5" s="183"/>
      <c r="G5" s="183"/>
      <c r="H5" s="225" t="s">
        <v>371</v>
      </c>
      <c r="I5" s="225"/>
      <c r="J5" s="183" t="s">
        <v>436</v>
      </c>
      <c r="K5" s="183"/>
      <c r="L5" s="183"/>
      <c r="M5" s="183"/>
      <c r="N5" s="183"/>
      <c r="O5" s="183"/>
      <c r="P5" s="241" t="s">
        <v>372</v>
      </c>
      <c r="Q5" s="241"/>
      <c r="R5" s="183"/>
      <c r="S5" s="183"/>
    </row>
    <row r="6" spans="1:21" ht="11.25" customHeight="1">
      <c r="A6" s="40">
        <f t="shared" si="0"/>
        <v>3</v>
      </c>
      <c r="B6" s="46" t="s">
        <v>335</v>
      </c>
      <c r="D6" s="183" t="s">
        <v>434</v>
      </c>
      <c r="E6" s="183"/>
      <c r="F6" s="183"/>
      <c r="G6" s="183"/>
      <c r="H6" s="225"/>
      <c r="I6" s="225"/>
      <c r="J6" s="183"/>
      <c r="K6" s="183"/>
      <c r="L6" s="183"/>
      <c r="M6" s="183"/>
      <c r="N6" s="183"/>
      <c r="O6" s="183"/>
      <c r="P6" s="2"/>
      <c r="Q6" s="45"/>
      <c r="R6" s="184"/>
      <c r="S6" s="184"/>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22" t="s">
        <v>342</v>
      </c>
      <c r="K8" s="223"/>
      <c r="L8" s="222" t="s">
        <v>343</v>
      </c>
      <c r="M8" s="223"/>
      <c r="N8" s="222" t="s">
        <v>344</v>
      </c>
      <c r="O8" s="223"/>
      <c r="P8" s="222" t="s">
        <v>345</v>
      </c>
      <c r="Q8" s="223"/>
      <c r="R8" s="222" t="s">
        <v>346</v>
      </c>
      <c r="S8" s="223"/>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36" t="s">
        <v>428</v>
      </c>
      <c r="F10" s="236"/>
      <c r="G10" s="236"/>
      <c r="H10" s="236"/>
      <c r="I10" s="237"/>
      <c r="J10" s="190" t="s">
        <v>432</v>
      </c>
      <c r="K10" s="191"/>
      <c r="L10" s="190" t="s">
        <v>432</v>
      </c>
      <c r="M10" s="191"/>
      <c r="N10" s="190" t="s">
        <v>432</v>
      </c>
      <c r="O10" s="191"/>
      <c r="P10" s="190" t="s">
        <v>432</v>
      </c>
      <c r="Q10" s="191"/>
      <c r="R10" s="190" t="s">
        <v>432</v>
      </c>
      <c r="S10" s="191"/>
    </row>
    <row r="11" spans="1:21" ht="12.15" customHeight="1">
      <c r="A11" s="40">
        <f t="shared" si="0"/>
        <v>8</v>
      </c>
      <c r="B11" s="228" t="s">
        <v>424</v>
      </c>
      <c r="C11" s="228"/>
      <c r="D11" s="228"/>
      <c r="E11" s="228"/>
      <c r="F11" s="228"/>
      <c r="G11" s="228"/>
      <c r="H11" s="60"/>
      <c r="I11" s="61"/>
      <c r="J11" s="219"/>
      <c r="K11" s="220"/>
      <c r="L11" s="219"/>
      <c r="M11" s="220"/>
      <c r="N11" s="219"/>
      <c r="O11" s="220"/>
      <c r="P11" s="219"/>
      <c r="Q11" s="220"/>
      <c r="R11" s="219"/>
      <c r="S11" s="220"/>
    </row>
    <row r="12" spans="1:21" ht="22.75" customHeight="1">
      <c r="A12" s="40">
        <f t="shared" si="0"/>
        <v>9</v>
      </c>
      <c r="B12" s="229" t="s">
        <v>425</v>
      </c>
      <c r="C12" s="229"/>
      <c r="D12" s="229"/>
      <c r="E12" s="229"/>
      <c r="F12" s="229"/>
      <c r="G12" s="229"/>
      <c r="H12" s="62"/>
      <c r="I12" s="63"/>
      <c r="J12" s="192"/>
      <c r="K12" s="193"/>
      <c r="L12" s="192"/>
      <c r="M12" s="193"/>
      <c r="N12" s="192"/>
      <c r="O12" s="193"/>
      <c r="P12" s="192"/>
      <c r="Q12" s="193"/>
      <c r="R12" s="192"/>
      <c r="S12" s="193"/>
    </row>
    <row r="13" spans="1:21" ht="22.75" customHeight="1">
      <c r="A13" s="40">
        <f t="shared" ref="A13:A20" si="1">ROW(A10)</f>
        <v>10</v>
      </c>
      <c r="B13" s="229" t="s">
        <v>426</v>
      </c>
      <c r="C13" s="229"/>
      <c r="D13" s="229"/>
      <c r="E13" s="229"/>
      <c r="F13" s="229"/>
      <c r="G13" s="229"/>
      <c r="H13" s="62"/>
      <c r="I13" s="63"/>
      <c r="J13" s="192"/>
      <c r="K13" s="193"/>
      <c r="L13" s="192"/>
      <c r="M13" s="193"/>
      <c r="N13" s="192"/>
      <c r="O13" s="193"/>
      <c r="P13" s="192"/>
      <c r="Q13" s="193"/>
      <c r="R13" s="192"/>
      <c r="S13" s="193"/>
      <c r="U13" s="64"/>
    </row>
    <row r="14" spans="1:21" ht="14.4" hidden="1" customHeight="1">
      <c r="A14" s="40">
        <f t="shared" si="1"/>
        <v>11</v>
      </c>
      <c r="B14" s="233"/>
      <c r="C14" s="233"/>
      <c r="D14" s="233"/>
      <c r="E14" s="233"/>
      <c r="F14" s="233"/>
      <c r="G14" s="233"/>
      <c r="H14" s="62"/>
      <c r="I14" s="63"/>
      <c r="J14" s="192"/>
      <c r="K14" s="193"/>
      <c r="L14" s="192"/>
      <c r="M14" s="193"/>
      <c r="N14" s="192"/>
      <c r="O14" s="193"/>
      <c r="P14" s="192"/>
      <c r="Q14" s="193"/>
      <c r="R14" s="192"/>
      <c r="S14" s="193"/>
      <c r="U14" s="64"/>
    </row>
    <row r="15" spans="1:21" ht="12.15" customHeight="1">
      <c r="A15" s="40">
        <f t="shared" si="1"/>
        <v>12</v>
      </c>
      <c r="B15" s="229" t="s">
        <v>427</v>
      </c>
      <c r="C15" s="229"/>
      <c r="D15" s="229"/>
      <c r="E15" s="229"/>
      <c r="F15" s="229"/>
      <c r="G15" s="229"/>
      <c r="H15" s="62"/>
      <c r="I15" s="63"/>
      <c r="J15" s="192"/>
      <c r="K15" s="193"/>
      <c r="L15" s="192"/>
      <c r="M15" s="193"/>
      <c r="N15" s="192"/>
      <c r="O15" s="193"/>
      <c r="P15" s="192"/>
      <c r="Q15" s="193"/>
      <c r="R15" s="192"/>
      <c r="S15" s="193"/>
    </row>
    <row r="16" spans="1:21" ht="12.15" customHeight="1">
      <c r="A16" s="40">
        <f t="shared" si="1"/>
        <v>13</v>
      </c>
      <c r="B16" s="230" t="s">
        <v>338</v>
      </c>
      <c r="C16" s="230"/>
      <c r="D16" s="230"/>
      <c r="E16" s="230"/>
      <c r="F16" s="230"/>
      <c r="G16" s="230"/>
      <c r="H16" s="65"/>
      <c r="I16" s="63"/>
      <c r="J16" s="192"/>
      <c r="K16" s="193"/>
      <c r="L16" s="192"/>
      <c r="M16" s="193"/>
      <c r="N16" s="192"/>
      <c r="O16" s="193"/>
      <c r="P16" s="192"/>
      <c r="Q16" s="193"/>
      <c r="R16" s="192"/>
      <c r="S16" s="193"/>
    </row>
    <row r="17" spans="1:19" ht="32" customHeight="1">
      <c r="A17" s="40">
        <f t="shared" si="1"/>
        <v>14</v>
      </c>
      <c r="B17" s="204" t="s">
        <v>431</v>
      </c>
      <c r="C17" s="204"/>
      <c r="D17" s="204"/>
      <c r="E17" s="204"/>
      <c r="F17" s="204"/>
      <c r="G17" s="66" t="s">
        <v>339</v>
      </c>
      <c r="H17" s="24">
        <v>100000</v>
      </c>
      <c r="I17" s="165" t="s">
        <v>437</v>
      </c>
      <c r="J17" s="192"/>
      <c r="K17" s="193"/>
      <c r="L17" s="192"/>
      <c r="M17" s="193"/>
      <c r="N17" s="192"/>
      <c r="O17" s="193"/>
      <c r="P17" s="192"/>
      <c r="Q17" s="193"/>
      <c r="R17" s="192"/>
      <c r="S17" s="193"/>
    </row>
    <row r="18" spans="1:19" ht="19.5" customHeight="1">
      <c r="A18" s="40">
        <f t="shared" si="1"/>
        <v>15</v>
      </c>
      <c r="B18" s="208" t="s">
        <v>389</v>
      </c>
      <c r="C18" s="208"/>
      <c r="D18" s="208"/>
      <c r="E18" s="208"/>
      <c r="F18" s="208"/>
      <c r="G18" s="67" t="s">
        <v>339</v>
      </c>
      <c r="H18" s="25">
        <v>10</v>
      </c>
      <c r="I18" s="164" t="s">
        <v>341</v>
      </c>
      <c r="J18" s="192"/>
      <c r="K18" s="193"/>
      <c r="L18" s="192"/>
      <c r="M18" s="193"/>
      <c r="N18" s="192"/>
      <c r="O18" s="193"/>
      <c r="P18" s="192"/>
      <c r="Q18" s="193"/>
      <c r="R18" s="192"/>
      <c r="S18" s="193"/>
    </row>
    <row r="19" spans="1:19" ht="11.25" customHeight="1">
      <c r="A19" s="40">
        <f t="shared" si="1"/>
        <v>16</v>
      </c>
      <c r="B19" s="68" t="s">
        <v>340</v>
      </c>
      <c r="C19" s="69"/>
      <c r="D19" s="69"/>
      <c r="E19" s="69"/>
      <c r="F19" s="69"/>
      <c r="G19" s="69"/>
      <c r="H19" s="70"/>
      <c r="I19" s="71"/>
      <c r="J19" s="219"/>
      <c r="K19" s="220"/>
      <c r="L19" s="219"/>
      <c r="M19" s="220"/>
      <c r="N19" s="219"/>
      <c r="O19" s="220"/>
      <c r="P19" s="219"/>
      <c r="Q19" s="220"/>
      <c r="R19" s="219"/>
      <c r="S19" s="220"/>
    </row>
    <row r="20" spans="1:19" s="4" customFormat="1" ht="4.25" customHeight="1">
      <c r="A20" s="40">
        <f t="shared" si="1"/>
        <v>17</v>
      </c>
      <c r="B20" s="72"/>
      <c r="C20" s="72"/>
      <c r="D20" s="72"/>
      <c r="E20" s="72"/>
      <c r="F20" s="72"/>
      <c r="G20" s="72"/>
      <c r="H20" s="72"/>
      <c r="I20" s="26"/>
      <c r="J20" s="226"/>
      <c r="K20" s="227"/>
      <c r="L20" s="226"/>
      <c r="M20" s="227"/>
      <c r="N20" s="226"/>
      <c r="O20" s="227"/>
      <c r="P20" s="226"/>
      <c r="Q20" s="227"/>
      <c r="R20" s="226"/>
      <c r="S20" s="227"/>
    </row>
    <row r="21" spans="1:19" s="4" customFormat="1" ht="13">
      <c r="A21" s="40">
        <f t="shared" si="0"/>
        <v>18</v>
      </c>
      <c r="B21" s="57" t="s">
        <v>347</v>
      </c>
      <c r="C21" s="73"/>
      <c r="D21" s="73"/>
      <c r="E21" s="234" t="s">
        <v>428</v>
      </c>
      <c r="F21" s="234"/>
      <c r="G21" s="234"/>
      <c r="H21" s="234"/>
      <c r="I21" s="235"/>
      <c r="J21" s="190" t="s">
        <v>432</v>
      </c>
      <c r="K21" s="191"/>
      <c r="L21" s="190" t="s">
        <v>432</v>
      </c>
      <c r="M21" s="191"/>
      <c r="N21" s="190" t="s">
        <v>432</v>
      </c>
      <c r="O21" s="191"/>
      <c r="P21" s="190" t="s">
        <v>432</v>
      </c>
      <c r="Q21" s="191"/>
      <c r="R21" s="190" t="s">
        <v>432</v>
      </c>
      <c r="S21" s="191"/>
    </row>
    <row r="22" spans="1:19" ht="22.65" customHeight="1">
      <c r="A22" s="40">
        <f t="shared" si="0"/>
        <v>19</v>
      </c>
      <c r="B22" s="205" t="s">
        <v>348</v>
      </c>
      <c r="C22" s="205"/>
      <c r="D22" s="205"/>
      <c r="E22" s="205"/>
      <c r="F22" s="205"/>
      <c r="G22" s="205"/>
      <c r="H22" s="27">
        <v>30000</v>
      </c>
      <c r="I22" s="166" t="s">
        <v>437</v>
      </c>
      <c r="J22" s="219"/>
      <c r="K22" s="220"/>
      <c r="L22" s="219"/>
      <c r="M22" s="220"/>
      <c r="N22" s="219"/>
      <c r="O22" s="220"/>
      <c r="P22" s="219"/>
      <c r="Q22" s="220"/>
      <c r="R22" s="219"/>
      <c r="S22" s="220"/>
    </row>
    <row r="23" spans="1:19" ht="24" customHeight="1">
      <c r="A23" s="40">
        <f t="shared" si="0"/>
        <v>20</v>
      </c>
      <c r="B23" s="74" t="s">
        <v>349</v>
      </c>
      <c r="C23" s="28">
        <v>2</v>
      </c>
      <c r="D23" s="217" t="str">
        <f>" reference project"&amp;IF(C23=1,"","s")&amp;" in the technical field"</f>
        <v xml:space="preserve"> reference projects in the technical field</v>
      </c>
      <c r="E23" s="217"/>
      <c r="F23" s="213" t="s">
        <v>439</v>
      </c>
      <c r="G23" s="213"/>
      <c r="H23" s="213"/>
      <c r="I23" s="214"/>
      <c r="J23" s="209"/>
      <c r="K23" s="210"/>
      <c r="L23" s="209"/>
      <c r="M23" s="210"/>
      <c r="N23" s="209"/>
      <c r="O23" s="210"/>
      <c r="P23" s="209"/>
      <c r="Q23" s="210"/>
      <c r="R23" s="209"/>
      <c r="S23" s="210"/>
    </row>
    <row r="24" spans="1:19" ht="63" customHeight="1">
      <c r="A24" s="40">
        <f t="shared" si="0"/>
        <v>21</v>
      </c>
      <c r="B24" s="167" t="s">
        <v>429</v>
      </c>
      <c r="C24" s="29">
        <v>3</v>
      </c>
      <c r="D24" s="75" t="str">
        <f>" reference project"&amp;IF(C24=1,"","s")</f>
        <v xml:space="preserve"> reference projects</v>
      </c>
      <c r="E24" s="218" t="s">
        <v>438</v>
      </c>
      <c r="F24" s="218"/>
      <c r="G24" s="218"/>
      <c r="H24" s="206" t="s">
        <v>430</v>
      </c>
      <c r="I24" s="207"/>
      <c r="J24" s="211"/>
      <c r="K24" s="212"/>
      <c r="L24" s="211"/>
      <c r="M24" s="212"/>
      <c r="N24" s="211"/>
      <c r="O24" s="212"/>
      <c r="P24" s="211"/>
      <c r="Q24" s="212"/>
      <c r="R24" s="211"/>
      <c r="S24" s="212"/>
    </row>
    <row r="25" spans="1:19" ht="11.25" customHeight="1">
      <c r="A25" s="40">
        <f t="shared" si="0"/>
        <v>22</v>
      </c>
      <c r="B25" s="231" t="s">
        <v>340</v>
      </c>
      <c r="C25" s="231"/>
      <c r="D25" s="231"/>
      <c r="E25" s="231"/>
      <c r="F25" s="231"/>
      <c r="G25" s="231"/>
      <c r="H25" s="231"/>
      <c r="I25" s="232"/>
      <c r="J25" s="215" t="str">
        <f>IF(J23="nein",Auswahllisten!$F$3,IF(J23="ja",Auswahllisten!$F$2," "))</f>
        <v xml:space="preserve"> </v>
      </c>
      <c r="K25" s="216"/>
      <c r="L25" s="215" t="str">
        <f>IF(L23="nein",Auswahllisten!$F$3,IF(L23="ja",Auswahllisten!$F$2," "))</f>
        <v xml:space="preserve"> </v>
      </c>
      <c r="M25" s="216"/>
      <c r="N25" s="215" t="str">
        <f>IF(N23="nein",Auswahllisten!$F$3,IF(N23="ja",Auswahllisten!$F$2," "))</f>
        <v xml:space="preserve"> </v>
      </c>
      <c r="O25" s="216"/>
      <c r="P25" s="215" t="str">
        <f>IF(P23="nein",Auswahllisten!$F$3,IF(P23="ja",Auswahllisten!$F$2," "))</f>
        <v xml:space="preserve"> </v>
      </c>
      <c r="Q25" s="216"/>
      <c r="R25" s="215" t="str">
        <f>IF(R23="nein",Auswahllisten!$F$3,IF(R23="ja",Auswahllisten!$F$2," "))</f>
        <v xml:space="preserve"> </v>
      </c>
      <c r="S25" s="216"/>
    </row>
    <row r="26" spans="1:19" s="4" customFormat="1" ht="4.6500000000000004" customHeight="1">
      <c r="A26" s="40">
        <f t="shared" si="0"/>
        <v>23</v>
      </c>
      <c r="B26" s="76"/>
      <c r="C26" s="76"/>
      <c r="D26" s="76"/>
      <c r="E26" s="76"/>
      <c r="F26" s="76"/>
      <c r="G26" s="76"/>
      <c r="H26" s="76"/>
      <c r="I26" s="30"/>
      <c r="J26" s="245"/>
      <c r="K26" s="246"/>
      <c r="L26" s="245"/>
      <c r="M26" s="246"/>
      <c r="N26" s="245"/>
      <c r="O26" s="246"/>
      <c r="P26" s="245"/>
      <c r="Q26" s="246"/>
      <c r="R26" s="245"/>
      <c r="S26" s="246"/>
    </row>
    <row r="27" spans="1:19" ht="13.5" customHeight="1" thickBot="1">
      <c r="A27" s="40">
        <f t="shared" si="0"/>
        <v>24</v>
      </c>
      <c r="B27" s="185" t="s">
        <v>352</v>
      </c>
      <c r="C27" s="185"/>
      <c r="D27" s="185"/>
      <c r="E27" s="185"/>
      <c r="F27" s="185"/>
      <c r="G27" s="185"/>
      <c r="H27" s="185"/>
      <c r="I27" s="186"/>
      <c r="J27" s="187" t="str">
        <f>IF( OR(J19=Auswahllisten!$F$3,J25=Auswahllisten!$F$3), Auswahllisten!$F$3, IF(AND(J19=Auswahllisten!$F$2,J25=Auswahllisten!$F$2), Auswahllisten!$F$2, ""))</f>
        <v/>
      </c>
      <c r="K27" s="188"/>
      <c r="L27" s="187" t="str">
        <f>IF( OR(L19=Auswahllisten!$F$3,L25=Auswahllisten!$F$3), Auswahllisten!$F$3, IF(AND(L19=Auswahllisten!$F$2,L25=Auswahllisten!$F$2), Auswahllisten!$F$2, ""))</f>
        <v/>
      </c>
      <c r="M27" s="188"/>
      <c r="N27" s="187" t="str">
        <f>IF( OR(N19=Auswahllisten!$F$3,N25=Auswahllisten!$F$3), Auswahllisten!$F$3, IF(AND(N19=Auswahllisten!$F$2,N25=Auswahllisten!$F$2), Auswahllisten!$F$2, ""))</f>
        <v/>
      </c>
      <c r="O27" s="188"/>
      <c r="P27" s="187" t="str">
        <f>IF( OR(P19=Auswahllisten!$F$3,P25=Auswahllisten!$F$3), Auswahllisten!$F$3, IF(AND(P19=Auswahllisten!$F$2,P25=Auswahllisten!$F$2), Auswahllisten!$F$2, ""))</f>
        <v/>
      </c>
      <c r="Q27" s="188"/>
      <c r="R27" s="187" t="str">
        <f>IF( OR(R19=Auswahllisten!$F$3,R25=Auswahllisten!$F$3), Auswahllisten!$F$3, IF(AND(R19=Auswahllisten!$F$2,R25=Auswahllisten!$F$2), Auswahllisten!$F$2, ""))</f>
        <v/>
      </c>
      <c r="S27" s="188"/>
    </row>
    <row r="28" spans="1:19" s="4" customFormat="1" ht="4.6500000000000004" customHeight="1">
      <c r="A28" s="40">
        <f t="shared" si="0"/>
        <v>25</v>
      </c>
      <c r="B28" s="77"/>
      <c r="C28" s="77"/>
      <c r="D28" s="77"/>
      <c r="E28" s="77"/>
      <c r="F28" s="77"/>
      <c r="G28" s="77"/>
      <c r="H28" s="77"/>
      <c r="I28" s="31"/>
      <c r="J28" s="242"/>
      <c r="K28" s="243"/>
      <c r="L28" s="242"/>
      <c r="M28" s="243"/>
      <c r="N28" s="242"/>
      <c r="O28" s="243"/>
      <c r="P28" s="242"/>
      <c r="Q28" s="243"/>
      <c r="R28" s="242"/>
      <c r="S28" s="244"/>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00">
        <v>1</v>
      </c>
      <c r="C31" s="200"/>
      <c r="D31" s="200"/>
      <c r="E31" s="200"/>
      <c r="F31" s="200"/>
      <c r="G31" s="200"/>
      <c r="H31" s="201"/>
      <c r="I31" s="83">
        <v>2</v>
      </c>
      <c r="J31" s="84">
        <v>3</v>
      </c>
      <c r="K31" s="85">
        <v>4</v>
      </c>
      <c r="L31" s="84">
        <v>5</v>
      </c>
      <c r="M31" s="85">
        <v>6</v>
      </c>
      <c r="N31" s="84">
        <v>7</v>
      </c>
      <c r="O31" s="85">
        <v>8</v>
      </c>
      <c r="P31" s="84">
        <v>9</v>
      </c>
      <c r="Q31" s="85">
        <v>10</v>
      </c>
      <c r="R31" s="86">
        <v>11</v>
      </c>
      <c r="S31" s="87">
        <v>12</v>
      </c>
    </row>
    <row r="32" spans="1:19" ht="11.25" customHeight="1">
      <c r="A32" s="40">
        <f t="shared" si="0"/>
        <v>29</v>
      </c>
      <c r="B32" s="202" t="s">
        <v>354</v>
      </c>
      <c r="C32" s="202"/>
      <c r="D32" s="202"/>
      <c r="E32" s="202"/>
      <c r="F32" s="202"/>
      <c r="G32" s="202"/>
      <c r="H32" s="203"/>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96" t="s">
        <v>440</v>
      </c>
      <c r="C36" s="196"/>
      <c r="D36" s="196"/>
      <c r="E36" s="196"/>
      <c r="F36" s="196"/>
      <c r="G36" s="196"/>
      <c r="H36" s="197"/>
      <c r="I36" s="15">
        <v>35</v>
      </c>
      <c r="J36" s="12"/>
      <c r="K36" s="106">
        <f>J36*$I36</f>
        <v>0</v>
      </c>
      <c r="L36" s="12"/>
      <c r="M36" s="106">
        <f>L36*$I36</f>
        <v>0</v>
      </c>
      <c r="N36" s="12"/>
      <c r="O36" s="106">
        <f>N36*$I36</f>
        <v>0</v>
      </c>
      <c r="P36" s="12"/>
      <c r="Q36" s="106">
        <f>P36*$I36</f>
        <v>0</v>
      </c>
      <c r="R36" s="12"/>
      <c r="S36" s="106">
        <f>R36*$I36</f>
        <v>0</v>
      </c>
    </row>
    <row r="37" spans="1:19" ht="11.25" customHeight="1">
      <c r="A37" s="40">
        <f t="shared" si="0"/>
        <v>34</v>
      </c>
      <c r="B37" s="196" t="s">
        <v>441</v>
      </c>
      <c r="C37" s="196"/>
      <c r="D37" s="196"/>
      <c r="E37" s="196"/>
      <c r="F37" s="196"/>
      <c r="G37" s="196"/>
      <c r="H37" s="197"/>
      <c r="I37" s="15">
        <v>35</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96" t="s">
        <v>252</v>
      </c>
      <c r="C38" s="196"/>
      <c r="D38" s="196"/>
      <c r="E38" s="196"/>
      <c r="F38" s="196"/>
      <c r="G38" s="196"/>
      <c r="H38" s="197"/>
      <c r="I38" s="15"/>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96" t="s">
        <v>253</v>
      </c>
      <c r="C39" s="196"/>
      <c r="D39" s="196"/>
      <c r="E39" s="196"/>
      <c r="F39" s="196"/>
      <c r="G39" s="196"/>
      <c r="H39" s="197"/>
      <c r="I39" s="15"/>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98" t="s">
        <v>254</v>
      </c>
      <c r="C40" s="198"/>
      <c r="D40" s="198"/>
      <c r="E40" s="198"/>
      <c r="F40" s="198"/>
      <c r="G40" s="198"/>
      <c r="H40" s="199"/>
      <c r="I40" s="16"/>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70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94" t="s">
        <v>438</v>
      </c>
      <c r="E43" s="194"/>
      <c r="F43" s="194"/>
      <c r="G43" s="194"/>
      <c r="H43" s="195"/>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0</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39" t="s">
        <v>366</v>
      </c>
      <c r="C50" s="239"/>
      <c r="D50" s="239"/>
      <c r="E50" s="239"/>
      <c r="F50" s="239"/>
      <c r="G50" s="239"/>
      <c r="H50" s="239"/>
      <c r="I50" s="239"/>
      <c r="J50" s="239"/>
      <c r="K50" s="239"/>
      <c r="L50" s="239"/>
      <c r="M50" s="239"/>
      <c r="N50" s="239"/>
      <c r="O50" s="239"/>
      <c r="P50" s="239"/>
      <c r="Q50" s="239"/>
      <c r="R50" s="239"/>
      <c r="S50" s="239"/>
    </row>
    <row r="51" spans="1:19" ht="22.5" customHeight="1">
      <c r="B51" s="130"/>
      <c r="C51" s="130"/>
      <c r="D51" s="129" t="s">
        <v>367</v>
      </c>
      <c r="E51" s="129"/>
      <c r="F51" s="181"/>
      <c r="G51" s="181"/>
      <c r="H51" s="181"/>
      <c r="I51" s="181"/>
      <c r="M51" s="47" t="s">
        <v>368</v>
      </c>
      <c r="P51" s="181"/>
      <c r="Q51" s="181"/>
      <c r="R51" s="181"/>
      <c r="S51" s="181"/>
    </row>
    <row r="52" spans="1:19" ht="10.25" customHeight="1">
      <c r="D52"/>
      <c r="E52"/>
      <c r="F52" s="182" t="s">
        <v>390</v>
      </c>
      <c r="G52" s="182"/>
      <c r="H52" s="182"/>
      <c r="I52" s="182"/>
      <c r="J52" s="32"/>
      <c r="K52" s="119"/>
      <c r="L52" s="32"/>
      <c r="M52" s="119"/>
      <c r="N52" s="32"/>
      <c r="O52" s="119"/>
      <c r="P52" s="182" t="s">
        <v>390</v>
      </c>
      <c r="Q52" s="182"/>
      <c r="R52" s="182"/>
      <c r="S52" s="182"/>
    </row>
  </sheetData>
  <sheetProtection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topLeftCell="A5" zoomScale="85" zoomScaleNormal="85" zoomScaleSheetLayoutView="75" workbookViewId="0">
      <selection activeCell="B24" sqref="B24"/>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21" t="s">
        <v>422</v>
      </c>
      <c r="B1" s="221"/>
      <c r="C1" s="221"/>
      <c r="D1" s="221"/>
      <c r="E1" s="221"/>
      <c r="F1" s="221"/>
      <c r="G1" s="221"/>
      <c r="H1" s="221"/>
      <c r="I1" s="221"/>
      <c r="J1" s="221"/>
      <c r="K1" s="221"/>
      <c r="L1" s="221"/>
      <c r="M1" s="221"/>
      <c r="N1" s="221"/>
      <c r="O1" s="221"/>
      <c r="P1" s="221"/>
      <c r="Q1" s="224"/>
      <c r="R1" s="224"/>
      <c r="S1" s="224"/>
      <c r="U1" s="34" t="s">
        <v>398</v>
      </c>
    </row>
    <row r="2" spans="1:21" ht="14" customHeight="1">
      <c r="A2" s="180" t="s">
        <v>401</v>
      </c>
      <c r="B2" s="180"/>
      <c r="C2" s="18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38" t="s">
        <v>423</v>
      </c>
      <c r="C4" s="238"/>
      <c r="D4" s="247" t="str">
        <f>IF('CandidateTenderer 1-5'!$D$4 = "", "", 'CandidateTenderer 1-5'!$D$4)</f>
        <v>Alejandro von Bertrab Tamm</v>
      </c>
      <c r="E4" s="247"/>
      <c r="F4" s="247"/>
      <c r="G4" s="247"/>
      <c r="H4" s="189" t="s">
        <v>369</v>
      </c>
      <c r="I4" s="189"/>
      <c r="J4" s="247" t="str">
        <f>IF('CandidateTenderer 1-5'!$J$4 = "", "", 'CandidateTenderer 1-5'!$J$4)</f>
        <v>Restore, Conserve and Protect Forest and Tree Cover for NDC Implementation in India (RECAP4NDC)</v>
      </c>
      <c r="K4" s="247"/>
      <c r="L4" s="247"/>
      <c r="M4" s="247"/>
      <c r="N4" s="247"/>
      <c r="O4" s="247"/>
      <c r="P4" s="240" t="s">
        <v>370</v>
      </c>
      <c r="Q4" s="240"/>
      <c r="R4" s="247" t="str">
        <f>IF('CandidateTenderer 1-5'!$R$4 = "", "", 'CandidateTenderer 1-5'!$R$4)</f>
        <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Terms of reference (ToR) for developing operational plan and pilot scale implementation of Riverine Landscape Restoration in Sabarkantha under RECAP4NDC project</v>
      </c>
      <c r="K5" s="247"/>
      <c r="L5" s="247"/>
      <c r="M5" s="247"/>
      <c r="N5" s="247"/>
      <c r="O5" s="247"/>
      <c r="P5" s="241" t="s">
        <v>372</v>
      </c>
      <c r="Q5" s="241"/>
      <c r="R5" s="247" t="str">
        <f>IF('CandidateTenderer 1-5'!$R$5 = "", "", 'CandidateTenderer 1-5'!$R$5)</f>
        <v/>
      </c>
      <c r="S5" s="247"/>
    </row>
    <row r="6" spans="1:21" ht="11.25" customHeight="1">
      <c r="A6" s="40">
        <f t="shared" si="0"/>
        <v>3</v>
      </c>
      <c r="B6" s="46" t="s">
        <v>335</v>
      </c>
      <c r="D6" s="247" t="str">
        <f>IF('CandidateTenderer 1-5'!$D$6 = "", "", 'CandidateTenderer 1-5'!$D$6)</f>
        <v>Shwetal Shah</v>
      </c>
      <c r="E6" s="247"/>
      <c r="F6" s="247"/>
      <c r="G6" s="247"/>
      <c r="H6" s="248"/>
      <c r="I6" s="248"/>
      <c r="J6" s="247"/>
      <c r="K6" s="247"/>
      <c r="L6" s="247"/>
      <c r="M6" s="247"/>
      <c r="N6" s="247"/>
      <c r="O6" s="247"/>
      <c r="P6" s="2"/>
      <c r="Q6" s="45"/>
      <c r="R6" s="184"/>
      <c r="S6" s="184"/>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22" t="s">
        <v>373</v>
      </c>
      <c r="K8" s="223"/>
      <c r="L8" s="222" t="s">
        <v>374</v>
      </c>
      <c r="M8" s="223"/>
      <c r="N8" s="222" t="s">
        <v>375</v>
      </c>
      <c r="O8" s="223"/>
      <c r="P8" s="222" t="s">
        <v>376</v>
      </c>
      <c r="Q8" s="223"/>
      <c r="R8" s="222" t="s">
        <v>377</v>
      </c>
      <c r="S8" s="223"/>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36" t="s">
        <v>428</v>
      </c>
      <c r="F10" s="236"/>
      <c r="G10" s="236"/>
      <c r="H10" s="236"/>
      <c r="I10" s="237"/>
      <c r="J10" s="190" t="s">
        <v>432</v>
      </c>
      <c r="K10" s="191"/>
      <c r="L10" s="190" t="s">
        <v>432</v>
      </c>
      <c r="M10" s="191"/>
      <c r="N10" s="190" t="s">
        <v>432</v>
      </c>
      <c r="O10" s="191"/>
      <c r="P10" s="190" t="s">
        <v>432</v>
      </c>
      <c r="Q10" s="191"/>
      <c r="R10" s="190" t="s">
        <v>432</v>
      </c>
      <c r="S10" s="191"/>
    </row>
    <row r="11" spans="1:21" ht="12.15" customHeight="1">
      <c r="A11" s="40">
        <f t="shared" si="0"/>
        <v>8</v>
      </c>
      <c r="B11" s="249" t="str">
        <f>IF('CandidateTenderer 1-5'!$B$11 = "", "", 'CandidateTenderer 1-5'!$B$11)</f>
        <v>General administrative and/or legal documents (needs to be specified by country office)</v>
      </c>
      <c r="C11" s="249"/>
      <c r="D11" s="249"/>
      <c r="E11" s="249"/>
      <c r="F11" s="249"/>
      <c r="G11" s="249"/>
      <c r="H11" s="60"/>
      <c r="I11" s="61"/>
      <c r="J11" s="219"/>
      <c r="K11" s="220"/>
      <c r="L11" s="219"/>
      <c r="M11" s="220"/>
      <c r="N11" s="219"/>
      <c r="O11" s="220"/>
      <c r="P11" s="219"/>
      <c r="Q11" s="220"/>
      <c r="R11" s="219"/>
      <c r="S11" s="220"/>
    </row>
    <row r="12" spans="1:21" ht="23" customHeight="1">
      <c r="A12" s="40">
        <f t="shared" si="0"/>
        <v>9</v>
      </c>
      <c r="B12" s="229" t="s">
        <v>425</v>
      </c>
      <c r="C12" s="229"/>
      <c r="D12" s="229"/>
      <c r="E12" s="229"/>
      <c r="F12" s="229"/>
      <c r="G12" s="229"/>
      <c r="H12" s="62"/>
      <c r="I12" s="63"/>
      <c r="J12" s="192"/>
      <c r="K12" s="193"/>
      <c r="L12" s="192"/>
      <c r="M12" s="193"/>
      <c r="N12" s="192"/>
      <c r="O12" s="193"/>
      <c r="P12" s="192"/>
      <c r="Q12" s="193"/>
      <c r="R12" s="192"/>
      <c r="S12" s="193"/>
    </row>
    <row r="13" spans="1:21" ht="23" customHeight="1">
      <c r="A13" s="40">
        <f t="shared" ref="A13:A20" si="1">ROW(A10)</f>
        <v>10</v>
      </c>
      <c r="B13" s="229" t="s">
        <v>426</v>
      </c>
      <c r="C13" s="229"/>
      <c r="D13" s="229"/>
      <c r="E13" s="229"/>
      <c r="F13" s="229"/>
      <c r="G13" s="229"/>
      <c r="H13" s="62"/>
      <c r="I13" s="63"/>
      <c r="J13" s="192"/>
      <c r="K13" s="193"/>
      <c r="L13" s="192"/>
      <c r="M13" s="193"/>
      <c r="N13" s="192"/>
      <c r="O13" s="193"/>
      <c r="P13" s="192"/>
      <c r="Q13" s="193"/>
      <c r="R13" s="192"/>
      <c r="S13" s="193"/>
      <c r="U13" s="64"/>
    </row>
    <row r="14" spans="1:21" ht="12.15" hidden="1" customHeight="1">
      <c r="A14" s="40">
        <f t="shared" si="1"/>
        <v>11</v>
      </c>
      <c r="B14" s="233" t="s">
        <v>391</v>
      </c>
      <c r="C14" s="229"/>
      <c r="D14" s="229"/>
      <c r="E14" s="229"/>
      <c r="F14" s="229"/>
      <c r="G14" s="229"/>
      <c r="H14" s="62"/>
      <c r="I14" s="63"/>
      <c r="J14" s="192"/>
      <c r="K14" s="193"/>
      <c r="L14" s="192"/>
      <c r="M14" s="193"/>
      <c r="N14" s="192"/>
      <c r="O14" s="193"/>
      <c r="P14" s="192"/>
      <c r="Q14" s="193"/>
      <c r="R14" s="192"/>
      <c r="S14" s="193"/>
      <c r="U14" s="64"/>
    </row>
    <row r="15" spans="1:21" ht="12.15" customHeight="1">
      <c r="A15" s="40">
        <f t="shared" si="1"/>
        <v>12</v>
      </c>
      <c r="B15" s="229" t="s">
        <v>427</v>
      </c>
      <c r="C15" s="229"/>
      <c r="D15" s="229"/>
      <c r="E15" s="229"/>
      <c r="F15" s="229"/>
      <c r="G15" s="229"/>
      <c r="H15" s="62"/>
      <c r="I15" s="63"/>
      <c r="J15" s="192"/>
      <c r="K15" s="193"/>
      <c r="L15" s="192"/>
      <c r="M15" s="193"/>
      <c r="N15" s="192"/>
      <c r="O15" s="193"/>
      <c r="P15" s="192"/>
      <c r="Q15" s="193"/>
      <c r="R15" s="192"/>
      <c r="S15" s="193"/>
    </row>
    <row r="16" spans="1:21" ht="12.15" customHeight="1">
      <c r="A16" s="40">
        <f t="shared" si="1"/>
        <v>13</v>
      </c>
      <c r="B16" s="230" t="s">
        <v>338</v>
      </c>
      <c r="C16" s="230"/>
      <c r="D16" s="230"/>
      <c r="E16" s="230"/>
      <c r="F16" s="230"/>
      <c r="G16" s="230"/>
      <c r="H16" s="65"/>
      <c r="I16" s="63"/>
      <c r="J16" s="192"/>
      <c r="K16" s="193"/>
      <c r="L16" s="192"/>
      <c r="M16" s="193"/>
      <c r="N16" s="192"/>
      <c r="O16" s="193"/>
      <c r="P16" s="192"/>
      <c r="Q16" s="193"/>
      <c r="R16" s="192"/>
      <c r="S16" s="193"/>
    </row>
    <row r="17" spans="1:19" ht="32" customHeight="1">
      <c r="A17" s="40">
        <f t="shared" si="1"/>
        <v>14</v>
      </c>
      <c r="B17" s="204" t="s">
        <v>431</v>
      </c>
      <c r="C17" s="204"/>
      <c r="D17" s="204"/>
      <c r="E17" s="204"/>
      <c r="F17" s="204"/>
      <c r="G17" s="66" t="s">
        <v>339</v>
      </c>
      <c r="H17" s="153">
        <f>IF('CandidateTenderer 1-5'!$H$17 = "", "", 'CandidateTenderer 1-5'!$H$17)</f>
        <v>100000</v>
      </c>
      <c r="I17" s="161" t="str">
        <f>IF('CandidateTenderer 1-5'!$I$17 = "", "", 'CandidateTenderer 1-5'!$I$17)</f>
        <v>EUR</v>
      </c>
      <c r="J17" s="192"/>
      <c r="K17" s="193"/>
      <c r="L17" s="192"/>
      <c r="M17" s="193"/>
      <c r="N17" s="192"/>
      <c r="O17" s="193"/>
      <c r="P17" s="192"/>
      <c r="Q17" s="193"/>
      <c r="R17" s="192"/>
      <c r="S17" s="193"/>
    </row>
    <row r="18" spans="1:19" ht="19.5" customHeight="1">
      <c r="A18" s="40">
        <f t="shared" si="1"/>
        <v>15</v>
      </c>
      <c r="B18" s="208" t="s">
        <v>389</v>
      </c>
      <c r="C18" s="208"/>
      <c r="D18" s="208"/>
      <c r="E18" s="208"/>
      <c r="F18" s="208"/>
      <c r="G18" s="67" t="s">
        <v>339</v>
      </c>
      <c r="H18" s="154">
        <f>IF('CandidateTenderer 1-5'!$H$18 = "", "", 'CandidateTenderer 1-5'!$H$18)</f>
        <v>10</v>
      </c>
      <c r="I18" s="164" t="s">
        <v>341</v>
      </c>
      <c r="J18" s="192"/>
      <c r="K18" s="193"/>
      <c r="L18" s="192"/>
      <c r="M18" s="193"/>
      <c r="N18" s="192"/>
      <c r="O18" s="193"/>
      <c r="P18" s="192"/>
      <c r="Q18" s="193"/>
      <c r="R18" s="192"/>
      <c r="S18" s="193"/>
    </row>
    <row r="19" spans="1:19" ht="11.25" customHeight="1">
      <c r="A19" s="40">
        <f t="shared" si="1"/>
        <v>16</v>
      </c>
      <c r="B19" s="68" t="s">
        <v>340</v>
      </c>
      <c r="C19" s="69"/>
      <c r="D19" s="69"/>
      <c r="E19" s="69"/>
      <c r="F19" s="69"/>
      <c r="G19" s="69"/>
      <c r="H19" s="70"/>
      <c r="I19" s="71"/>
      <c r="J19" s="219"/>
      <c r="K19" s="220"/>
      <c r="L19" s="219"/>
      <c r="M19" s="220"/>
      <c r="N19" s="219"/>
      <c r="O19" s="220"/>
      <c r="P19" s="219"/>
      <c r="Q19" s="220"/>
      <c r="R19" s="219"/>
      <c r="S19" s="220"/>
    </row>
    <row r="20" spans="1:19" s="4" customFormat="1" ht="4.6500000000000004" customHeight="1">
      <c r="A20" s="40">
        <f t="shared" si="1"/>
        <v>17</v>
      </c>
      <c r="B20" s="72"/>
      <c r="C20" s="72"/>
      <c r="D20" s="72"/>
      <c r="E20" s="72"/>
      <c r="F20" s="72"/>
      <c r="G20" s="72"/>
      <c r="H20" s="72"/>
      <c r="I20" s="26"/>
      <c r="J20" s="226"/>
      <c r="K20" s="227"/>
      <c r="L20" s="226"/>
      <c r="M20" s="227"/>
      <c r="N20" s="226"/>
      <c r="O20" s="227"/>
      <c r="P20" s="226"/>
      <c r="Q20" s="227"/>
      <c r="R20" s="226"/>
      <c r="S20" s="227"/>
    </row>
    <row r="21" spans="1:19" s="4" customFormat="1" ht="13.25" customHeight="1">
      <c r="A21" s="40">
        <f t="shared" si="0"/>
        <v>18</v>
      </c>
      <c r="B21" s="57" t="s">
        <v>347</v>
      </c>
      <c r="C21" s="73"/>
      <c r="D21" s="73"/>
      <c r="E21" s="234" t="s">
        <v>428</v>
      </c>
      <c r="F21" s="234"/>
      <c r="G21" s="234"/>
      <c r="H21" s="234"/>
      <c r="I21" s="235"/>
      <c r="J21" s="190" t="s">
        <v>432</v>
      </c>
      <c r="K21" s="191"/>
      <c r="L21" s="190" t="s">
        <v>432</v>
      </c>
      <c r="M21" s="191"/>
      <c r="N21" s="190" t="s">
        <v>432</v>
      </c>
      <c r="O21" s="191"/>
      <c r="P21" s="190" t="s">
        <v>432</v>
      </c>
      <c r="Q21" s="191"/>
      <c r="R21" s="190" t="s">
        <v>432</v>
      </c>
      <c r="S21" s="191"/>
    </row>
    <row r="22" spans="1:19" ht="22.65" customHeight="1">
      <c r="A22" s="40">
        <f t="shared" si="0"/>
        <v>19</v>
      </c>
      <c r="B22" s="205" t="s">
        <v>348</v>
      </c>
      <c r="C22" s="205"/>
      <c r="D22" s="205"/>
      <c r="E22" s="205"/>
      <c r="F22" s="205"/>
      <c r="G22" s="205"/>
      <c r="H22" s="155">
        <f>IF('CandidateTenderer 1-5'!$H$22 = "", "", 'CandidateTenderer 1-5'!$H$22)</f>
        <v>30000</v>
      </c>
      <c r="I22" s="162" t="str">
        <f>IF('CandidateTenderer 1-5'!$I$22 = "", "", 'CandidateTenderer 1-5'!$I$22)</f>
        <v>EUR</v>
      </c>
      <c r="J22" s="219"/>
      <c r="K22" s="220"/>
      <c r="L22" s="219"/>
      <c r="M22" s="220"/>
      <c r="N22" s="219"/>
      <c r="O22" s="220"/>
      <c r="P22" s="219"/>
      <c r="Q22" s="220"/>
      <c r="R22" s="219"/>
      <c r="S22" s="220"/>
    </row>
    <row r="23" spans="1:19" ht="24" customHeight="1">
      <c r="A23" s="40">
        <f t="shared" si="0"/>
        <v>20</v>
      </c>
      <c r="B23" s="74" t="s">
        <v>349</v>
      </c>
      <c r="C23" s="156">
        <f>IF('CandidateTenderer 1-5'!$C$23 = "", "", 'CandidateTenderer 1-5'!$C$23)</f>
        <v>2</v>
      </c>
      <c r="D23" s="217" t="str">
        <f>" reference project"&amp;IF(C23=1,"","s")&amp;" in the technical field"</f>
        <v xml:space="preserve"> reference projects in the technical field</v>
      </c>
      <c r="E23" s="217"/>
      <c r="F23" s="213" t="s">
        <v>350</v>
      </c>
      <c r="G23" s="213"/>
      <c r="H23" s="213"/>
      <c r="I23" s="214"/>
      <c r="J23" s="209"/>
      <c r="K23" s="210"/>
      <c r="L23" s="209"/>
      <c r="M23" s="210"/>
      <c r="N23" s="209"/>
      <c r="O23" s="210"/>
      <c r="P23" s="209"/>
      <c r="Q23" s="210"/>
      <c r="R23" s="209"/>
      <c r="S23" s="210"/>
    </row>
    <row r="24" spans="1:19" ht="63" customHeight="1">
      <c r="A24" s="40">
        <f t="shared" si="0"/>
        <v>21</v>
      </c>
      <c r="B24" s="75" t="str">
        <f>IF('CandidateTenderer 1-5'!$B$24 = "", "", 'CandidateTenderer 1-5'!$B$24)</f>
        <v>and at least (If needed only complete with other minimum criteria or erase)</v>
      </c>
      <c r="C24" s="157">
        <f>IF('CandidateTenderer 1-5'!$C$24 = "", "", 'CandidateTenderer 1-5'!$C$24)</f>
        <v>3</v>
      </c>
      <c r="D24" s="75" t="str">
        <f>" reference project"&amp;IF(C24=1,"","s")</f>
        <v xml:space="preserve"> reference projects</v>
      </c>
      <c r="E24" s="218" t="s">
        <v>351</v>
      </c>
      <c r="F24" s="218"/>
      <c r="G24" s="218"/>
      <c r="H24" s="250" t="str">
        <f>IF('CandidateTenderer 1-5'!$H$24 = "", "", 'CandidateTenderer 1-5'!$H$24)</f>
        <v>In the last 36 months (for construction contracts 60 months) before the date of publication of  this tender.</v>
      </c>
      <c r="I24" s="251"/>
      <c r="J24" s="211"/>
      <c r="K24" s="212"/>
      <c r="L24" s="211"/>
      <c r="M24" s="212"/>
      <c r="N24" s="211"/>
      <c r="O24" s="212"/>
      <c r="P24" s="211"/>
      <c r="Q24" s="212"/>
      <c r="R24" s="211"/>
      <c r="S24" s="212"/>
    </row>
    <row r="25" spans="1:19" ht="11.25" customHeight="1">
      <c r="A25" s="40">
        <f t="shared" si="0"/>
        <v>22</v>
      </c>
      <c r="B25" s="231" t="s">
        <v>340</v>
      </c>
      <c r="C25" s="231"/>
      <c r="D25" s="231"/>
      <c r="E25" s="231"/>
      <c r="F25" s="231"/>
      <c r="G25" s="231"/>
      <c r="H25" s="231"/>
      <c r="I25" s="232"/>
      <c r="J25" s="215" t="str">
        <f>IF(J23="nein",Auswahllisten!$F$3,IF(J23="ja",Auswahllisten!$F$2," "))</f>
        <v xml:space="preserve"> </v>
      </c>
      <c r="K25" s="216"/>
      <c r="L25" s="215" t="str">
        <f>IF(L23="nein",Auswahllisten!$F$3,IF(L23="ja",Auswahllisten!$F$2," "))</f>
        <v xml:space="preserve"> </v>
      </c>
      <c r="M25" s="216"/>
      <c r="N25" s="215" t="str">
        <f>IF(N23="nein",Auswahllisten!$F$3,IF(N23="ja",Auswahllisten!$F$2," "))</f>
        <v xml:space="preserve"> </v>
      </c>
      <c r="O25" s="216"/>
      <c r="P25" s="215" t="str">
        <f>IF(P23="nein",Auswahllisten!$F$3,IF(P23="ja",Auswahllisten!$F$2," "))</f>
        <v xml:space="preserve"> </v>
      </c>
      <c r="Q25" s="216"/>
      <c r="R25" s="215" t="str">
        <f>IF(R23="nein",Auswahllisten!$F$3,IF(R23="ja",Auswahllisten!$F$2," "))</f>
        <v xml:space="preserve"> </v>
      </c>
      <c r="S25" s="216"/>
    </row>
    <row r="26" spans="1:19" s="4" customFormat="1" ht="4.6500000000000004" customHeight="1">
      <c r="A26" s="40">
        <f t="shared" si="0"/>
        <v>23</v>
      </c>
      <c r="B26" s="76"/>
      <c r="C26" s="76"/>
      <c r="D26" s="76"/>
      <c r="E26" s="76"/>
      <c r="F26" s="76"/>
      <c r="G26" s="76"/>
      <c r="H26" s="76"/>
      <c r="I26" s="30"/>
      <c r="J26" s="245"/>
      <c r="K26" s="246"/>
      <c r="L26" s="245"/>
      <c r="M26" s="246"/>
      <c r="N26" s="245"/>
      <c r="O26" s="246"/>
      <c r="P26" s="245"/>
      <c r="Q26" s="246"/>
      <c r="R26" s="245"/>
      <c r="S26" s="246"/>
    </row>
    <row r="27" spans="1:19" ht="13.5" customHeight="1" thickBot="1">
      <c r="A27" s="40">
        <f t="shared" si="0"/>
        <v>24</v>
      </c>
      <c r="B27" s="185" t="s">
        <v>352</v>
      </c>
      <c r="C27" s="185"/>
      <c r="D27" s="185"/>
      <c r="E27" s="185"/>
      <c r="F27" s="185"/>
      <c r="G27" s="185"/>
      <c r="H27" s="185"/>
      <c r="I27" s="186"/>
      <c r="J27" s="187" t="str">
        <f>IF( OR(J19=Auswahllisten!$F$3,J25=Auswahllisten!$F$3), Auswahllisten!$F$3, IF(AND(J19=Auswahllisten!$F$2,J25=Auswahllisten!$F$2), Auswahllisten!$F$2, ""))</f>
        <v/>
      </c>
      <c r="K27" s="188"/>
      <c r="L27" s="187" t="str">
        <f>IF( OR(L19=Auswahllisten!$F$3,L25=Auswahllisten!$F$3), Auswahllisten!$F$3, IF(AND(L19=Auswahllisten!$F$2,L25=Auswahllisten!$F$2), Auswahllisten!$F$2, ""))</f>
        <v/>
      </c>
      <c r="M27" s="188"/>
      <c r="N27" s="187" t="str">
        <f>IF( OR(N19=Auswahllisten!$F$3,N25=Auswahllisten!$F$3), Auswahllisten!$F$3, IF(AND(N19=Auswahllisten!$F$2,N25=Auswahllisten!$F$2), Auswahllisten!$F$2, ""))</f>
        <v/>
      </c>
      <c r="O27" s="188"/>
      <c r="P27" s="187" t="str">
        <f>IF( OR(P19=Auswahllisten!$F$3,P25=Auswahllisten!$F$3), Auswahllisten!$F$3, IF(AND(P19=Auswahllisten!$F$2,P25=Auswahllisten!$F$2), Auswahllisten!$F$2, ""))</f>
        <v/>
      </c>
      <c r="Q27" s="188"/>
      <c r="R27" s="187" t="str">
        <f>IF( OR(R19=Auswahllisten!$F$3,R25=Auswahllisten!$F$3), Auswahllisten!$F$3, IF(AND(R19=Auswahllisten!$F$2,R25=Auswahllisten!$F$2), Auswahllisten!$F$2, ""))</f>
        <v/>
      </c>
      <c r="S27" s="188"/>
    </row>
    <row r="28" spans="1:19" s="4" customFormat="1" ht="4.6500000000000004" customHeight="1">
      <c r="A28" s="40">
        <f t="shared" si="0"/>
        <v>25</v>
      </c>
      <c r="B28" s="77"/>
      <c r="C28" s="77"/>
      <c r="D28" s="77"/>
      <c r="E28" s="77"/>
      <c r="F28" s="77"/>
      <c r="G28" s="77"/>
      <c r="H28" s="77"/>
      <c r="I28" s="31"/>
      <c r="J28" s="242"/>
      <c r="K28" s="243"/>
      <c r="L28" s="242"/>
      <c r="M28" s="243"/>
      <c r="N28" s="242"/>
      <c r="O28" s="243"/>
      <c r="P28" s="242"/>
      <c r="Q28" s="243"/>
      <c r="R28" s="242"/>
      <c r="S28" s="244"/>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00">
        <v>1</v>
      </c>
      <c r="C31" s="200"/>
      <c r="D31" s="200"/>
      <c r="E31" s="200"/>
      <c r="F31" s="200"/>
      <c r="G31" s="200"/>
      <c r="H31" s="201"/>
      <c r="I31" s="83">
        <v>2</v>
      </c>
      <c r="J31" s="84">
        <v>3</v>
      </c>
      <c r="K31" s="85">
        <v>4</v>
      </c>
      <c r="L31" s="84">
        <v>5</v>
      </c>
      <c r="M31" s="85">
        <v>6</v>
      </c>
      <c r="N31" s="84">
        <v>7</v>
      </c>
      <c r="O31" s="85">
        <v>8</v>
      </c>
      <c r="P31" s="84">
        <v>9</v>
      </c>
      <c r="Q31" s="85">
        <v>10</v>
      </c>
      <c r="R31" s="86">
        <v>11</v>
      </c>
      <c r="S31" s="87">
        <v>12</v>
      </c>
    </row>
    <row r="32" spans="1:19" ht="11.25" customHeight="1">
      <c r="A32" s="40">
        <f t="shared" si="0"/>
        <v>29</v>
      </c>
      <c r="B32" s="202" t="s">
        <v>354</v>
      </c>
      <c r="C32" s="202"/>
      <c r="D32" s="202"/>
      <c r="E32" s="202"/>
      <c r="F32" s="202"/>
      <c r="G32" s="202"/>
      <c r="H32" s="203"/>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96" t="s">
        <v>250</v>
      </c>
      <c r="C36" s="196"/>
      <c r="D36" s="196"/>
      <c r="E36" s="196"/>
      <c r="F36" s="196"/>
      <c r="G36" s="196"/>
      <c r="H36" s="197"/>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96" t="s">
        <v>251</v>
      </c>
      <c r="C37" s="196"/>
      <c r="D37" s="196"/>
      <c r="E37" s="196"/>
      <c r="F37" s="196"/>
      <c r="G37" s="196"/>
      <c r="H37" s="197"/>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96" t="s">
        <v>252</v>
      </c>
      <c r="C38" s="196"/>
      <c r="D38" s="196"/>
      <c r="E38" s="196"/>
      <c r="F38" s="196"/>
      <c r="G38" s="196"/>
      <c r="H38" s="197"/>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96" t="s">
        <v>253</v>
      </c>
      <c r="C39" s="196"/>
      <c r="D39" s="196"/>
      <c r="E39" s="196"/>
      <c r="F39" s="196"/>
      <c r="G39" s="196"/>
      <c r="H39" s="197"/>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98" t="s">
        <v>254</v>
      </c>
      <c r="C40" s="198"/>
      <c r="D40" s="198"/>
      <c r="E40" s="198"/>
      <c r="F40" s="198"/>
      <c r="G40" s="198"/>
      <c r="H40" s="199"/>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94" t="s">
        <v>351</v>
      </c>
      <c r="E43" s="194"/>
      <c r="F43" s="194"/>
      <c r="G43" s="194"/>
      <c r="H43" s="195"/>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39" t="s">
        <v>366</v>
      </c>
      <c r="C50" s="239"/>
      <c r="D50" s="239"/>
      <c r="E50" s="239"/>
      <c r="F50" s="239"/>
      <c r="G50" s="239"/>
      <c r="H50" s="239"/>
      <c r="I50" s="239"/>
      <c r="J50" s="239"/>
      <c r="K50" s="239"/>
      <c r="L50" s="239"/>
      <c r="M50" s="239"/>
      <c r="N50" s="239"/>
      <c r="O50" s="239"/>
      <c r="P50" s="239"/>
      <c r="Q50" s="239"/>
      <c r="R50" s="239"/>
      <c r="S50" s="239"/>
    </row>
    <row r="51" spans="1:19" ht="22.5" customHeight="1">
      <c r="B51" s="130"/>
      <c r="C51" s="130"/>
      <c r="D51" s="129" t="s">
        <v>367</v>
      </c>
      <c r="E51" s="129"/>
      <c r="F51" s="181"/>
      <c r="G51" s="181"/>
      <c r="H51" s="181"/>
      <c r="I51" s="181"/>
      <c r="M51" s="47" t="s">
        <v>368</v>
      </c>
      <c r="P51" s="181"/>
      <c r="Q51" s="181"/>
      <c r="R51" s="181"/>
      <c r="S51" s="181"/>
    </row>
    <row r="52" spans="1:19" ht="10.4" customHeight="1">
      <c r="D52"/>
      <c r="E52"/>
      <c r="F52" s="182" t="s">
        <v>390</v>
      </c>
      <c r="G52" s="182"/>
      <c r="H52" s="182"/>
      <c r="I52" s="182"/>
      <c r="J52" s="32"/>
      <c r="K52" s="119"/>
      <c r="L52" s="32"/>
      <c r="M52" s="119"/>
      <c r="N52" s="32"/>
      <c r="O52" s="119"/>
      <c r="P52" s="182" t="s">
        <v>390</v>
      </c>
      <c r="Q52" s="182"/>
      <c r="R52" s="182"/>
      <c r="S52" s="182"/>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topLeftCell="A2" zoomScale="85" zoomScaleNormal="85" zoomScaleSheetLayoutView="75" workbookViewId="0">
      <selection activeCell="B25" sqref="B25:I25"/>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21" t="s">
        <v>422</v>
      </c>
      <c r="B1" s="221"/>
      <c r="C1" s="221"/>
      <c r="D1" s="221"/>
      <c r="E1" s="221"/>
      <c r="F1" s="221"/>
      <c r="G1" s="221"/>
      <c r="H1" s="221"/>
      <c r="I1" s="221"/>
      <c r="J1" s="221"/>
      <c r="K1" s="221"/>
      <c r="L1" s="221"/>
      <c r="M1" s="221"/>
      <c r="N1" s="221"/>
      <c r="O1" s="221"/>
      <c r="P1" s="221"/>
      <c r="Q1" s="224"/>
      <c r="R1" s="224"/>
      <c r="S1" s="224"/>
      <c r="U1" s="34" t="s">
        <v>399</v>
      </c>
    </row>
    <row r="2" spans="1:21" ht="14" customHeight="1">
      <c r="A2" s="180" t="s">
        <v>401</v>
      </c>
      <c r="B2" s="180"/>
      <c r="C2" s="18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38" t="s">
        <v>423</v>
      </c>
      <c r="C4" s="238"/>
      <c r="D4" s="247" t="str">
        <f>IF('CandidateTenderer 1-5'!$D$4 = "", "", 'CandidateTenderer 1-5'!$D$4)</f>
        <v>Alejandro von Bertrab Tamm</v>
      </c>
      <c r="E4" s="247"/>
      <c r="F4" s="247"/>
      <c r="G4" s="247"/>
      <c r="H4" s="189" t="s">
        <v>369</v>
      </c>
      <c r="I4" s="189"/>
      <c r="J4" s="247" t="str">
        <f>IF('CandidateTenderer 1-5'!$J$4 = "", "", 'CandidateTenderer 1-5'!$J$4)</f>
        <v>Restore, Conserve and Protect Forest and Tree Cover for NDC Implementation in India (RECAP4NDC)</v>
      </c>
      <c r="K4" s="247"/>
      <c r="L4" s="247"/>
      <c r="M4" s="247"/>
      <c r="N4" s="247"/>
      <c r="O4" s="247"/>
      <c r="P4" s="240" t="s">
        <v>370</v>
      </c>
      <c r="Q4" s="240"/>
      <c r="R4" s="247" t="str">
        <f>IF('CandidateTenderer 1-5'!$R$4 = "", "", 'CandidateTenderer 1-5'!$R$4)</f>
        <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Terms of reference (ToR) for developing operational plan and pilot scale implementation of Riverine Landscape Restoration in Sabarkantha under RECAP4NDC project</v>
      </c>
      <c r="K5" s="247"/>
      <c r="L5" s="247"/>
      <c r="M5" s="247"/>
      <c r="N5" s="247"/>
      <c r="O5" s="247"/>
      <c r="P5" s="241" t="s">
        <v>372</v>
      </c>
      <c r="Q5" s="241"/>
      <c r="R5" s="247" t="str">
        <f>IF('CandidateTenderer 1-5'!$R$5 = "", "", 'CandidateTenderer 1-5'!$R$5)</f>
        <v/>
      </c>
      <c r="S5" s="247"/>
    </row>
    <row r="6" spans="1:21" ht="11.25" customHeight="1">
      <c r="A6" s="40">
        <f t="shared" si="0"/>
        <v>3</v>
      </c>
      <c r="B6" s="46" t="s">
        <v>335</v>
      </c>
      <c r="D6" s="247" t="str">
        <f>IF('CandidateTenderer 1-5'!$D$6 = "", "", 'CandidateTenderer 1-5'!$D$6)</f>
        <v>Shwetal Shah</v>
      </c>
      <c r="E6" s="247"/>
      <c r="F6" s="247"/>
      <c r="G6" s="247"/>
      <c r="H6" s="248"/>
      <c r="I6" s="248"/>
      <c r="J6" s="247"/>
      <c r="K6" s="247"/>
      <c r="L6" s="247"/>
      <c r="M6" s="247"/>
      <c r="N6" s="247"/>
      <c r="O6" s="247"/>
      <c r="P6" s="2"/>
      <c r="Q6" s="45"/>
      <c r="R6" s="184"/>
      <c r="S6" s="184"/>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22" t="s">
        <v>383</v>
      </c>
      <c r="K8" s="223"/>
      <c r="L8" s="222" t="s">
        <v>384</v>
      </c>
      <c r="M8" s="223"/>
      <c r="N8" s="222" t="s">
        <v>385</v>
      </c>
      <c r="O8" s="223"/>
      <c r="P8" s="222" t="s">
        <v>386</v>
      </c>
      <c r="Q8" s="223"/>
      <c r="R8" s="222" t="s">
        <v>387</v>
      </c>
      <c r="S8" s="223"/>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36" t="s">
        <v>428</v>
      </c>
      <c r="F10" s="236"/>
      <c r="G10" s="236"/>
      <c r="H10" s="236"/>
      <c r="I10" s="237"/>
      <c r="J10" s="190" t="s">
        <v>432</v>
      </c>
      <c r="K10" s="191"/>
      <c r="L10" s="190" t="s">
        <v>432</v>
      </c>
      <c r="M10" s="191"/>
      <c r="N10" s="190" t="s">
        <v>432</v>
      </c>
      <c r="O10" s="191"/>
      <c r="P10" s="190" t="s">
        <v>432</v>
      </c>
      <c r="Q10" s="191"/>
      <c r="R10" s="190" t="s">
        <v>432</v>
      </c>
      <c r="S10" s="191"/>
    </row>
    <row r="11" spans="1:21" ht="12.15" customHeight="1">
      <c r="A11" s="40">
        <f t="shared" si="0"/>
        <v>8</v>
      </c>
      <c r="B11" s="249" t="str">
        <f>IF('CandidateTenderer 1-5'!$B$11 = "", "", 'CandidateTenderer 1-5'!$B$11)</f>
        <v>General administrative and/or legal documents (needs to be specified by country office)</v>
      </c>
      <c r="C11" s="249"/>
      <c r="D11" s="249"/>
      <c r="E11" s="249"/>
      <c r="F11" s="249"/>
      <c r="G11" s="249"/>
      <c r="H11" s="60"/>
      <c r="I11" s="61"/>
      <c r="J11" s="219"/>
      <c r="K11" s="220"/>
      <c r="L11" s="219"/>
      <c r="M11" s="220"/>
      <c r="N11" s="219"/>
      <c r="O11" s="220"/>
      <c r="P11" s="219"/>
      <c r="Q11" s="220"/>
      <c r="R11" s="219"/>
      <c r="S11" s="220"/>
    </row>
    <row r="12" spans="1:21" ht="23" customHeight="1">
      <c r="A12" s="40">
        <f t="shared" si="0"/>
        <v>9</v>
      </c>
      <c r="B12" s="229" t="s">
        <v>425</v>
      </c>
      <c r="C12" s="229"/>
      <c r="D12" s="229"/>
      <c r="E12" s="229"/>
      <c r="F12" s="229"/>
      <c r="G12" s="229"/>
      <c r="H12" s="62"/>
      <c r="I12" s="63"/>
      <c r="J12" s="192"/>
      <c r="K12" s="193"/>
      <c r="L12" s="192"/>
      <c r="M12" s="193"/>
      <c r="N12" s="192"/>
      <c r="O12" s="193"/>
      <c r="P12" s="192"/>
      <c r="Q12" s="193"/>
      <c r="R12" s="192"/>
      <c r="S12" s="193"/>
    </row>
    <row r="13" spans="1:21" ht="23" customHeight="1">
      <c r="A13" s="40">
        <f t="shared" ref="A13:A20" si="1">ROW(A10)</f>
        <v>10</v>
      </c>
      <c r="B13" s="229" t="s">
        <v>426</v>
      </c>
      <c r="C13" s="229"/>
      <c r="D13" s="229"/>
      <c r="E13" s="229"/>
      <c r="F13" s="229"/>
      <c r="G13" s="229"/>
      <c r="H13" s="62"/>
      <c r="I13" s="63"/>
      <c r="J13" s="192"/>
      <c r="K13" s="193"/>
      <c r="L13" s="192"/>
      <c r="M13" s="193"/>
      <c r="N13" s="192"/>
      <c r="O13" s="193"/>
      <c r="P13" s="192"/>
      <c r="Q13" s="193"/>
      <c r="R13" s="192"/>
      <c r="S13" s="193"/>
      <c r="U13" s="64"/>
    </row>
    <row r="14" spans="1:21" ht="12.15" hidden="1" customHeight="1">
      <c r="A14" s="40">
        <f t="shared" si="1"/>
        <v>11</v>
      </c>
      <c r="B14" s="233" t="s">
        <v>391</v>
      </c>
      <c r="C14" s="229"/>
      <c r="D14" s="229"/>
      <c r="E14" s="229"/>
      <c r="F14" s="229"/>
      <c r="G14" s="229"/>
      <c r="H14" s="62"/>
      <c r="I14" s="63"/>
      <c r="J14" s="192"/>
      <c r="K14" s="193"/>
      <c r="L14" s="192"/>
      <c r="M14" s="193"/>
      <c r="N14" s="192"/>
      <c r="O14" s="193"/>
      <c r="P14" s="192"/>
      <c r="Q14" s="193"/>
      <c r="R14" s="192"/>
      <c r="S14" s="193"/>
      <c r="U14" s="64"/>
    </row>
    <row r="15" spans="1:21" ht="12.15" customHeight="1">
      <c r="A15" s="40">
        <f t="shared" si="1"/>
        <v>12</v>
      </c>
      <c r="B15" s="229" t="s">
        <v>427</v>
      </c>
      <c r="C15" s="229"/>
      <c r="D15" s="229"/>
      <c r="E15" s="229"/>
      <c r="F15" s="229"/>
      <c r="G15" s="229"/>
      <c r="H15" s="62"/>
      <c r="I15" s="63"/>
      <c r="J15" s="192"/>
      <c r="K15" s="193"/>
      <c r="L15" s="192"/>
      <c r="M15" s="193"/>
      <c r="N15" s="192"/>
      <c r="O15" s="193"/>
      <c r="P15" s="192"/>
      <c r="Q15" s="193"/>
      <c r="R15" s="192"/>
      <c r="S15" s="193"/>
    </row>
    <row r="16" spans="1:21" ht="12.15" customHeight="1">
      <c r="A16" s="40">
        <f t="shared" si="1"/>
        <v>13</v>
      </c>
      <c r="B16" s="230" t="s">
        <v>338</v>
      </c>
      <c r="C16" s="230"/>
      <c r="D16" s="230"/>
      <c r="E16" s="230"/>
      <c r="F16" s="230"/>
      <c r="G16" s="230"/>
      <c r="H16" s="65"/>
      <c r="I16" s="63"/>
      <c r="J16" s="192"/>
      <c r="K16" s="193"/>
      <c r="L16" s="192"/>
      <c r="M16" s="193"/>
      <c r="N16" s="192"/>
      <c r="O16" s="193"/>
      <c r="P16" s="192"/>
      <c r="Q16" s="193"/>
      <c r="R16" s="192"/>
      <c r="S16" s="193"/>
    </row>
    <row r="17" spans="1:19" ht="32" customHeight="1">
      <c r="A17" s="40">
        <f t="shared" si="1"/>
        <v>14</v>
      </c>
      <c r="B17" s="204" t="s">
        <v>431</v>
      </c>
      <c r="C17" s="204"/>
      <c r="D17" s="204"/>
      <c r="E17" s="204"/>
      <c r="F17" s="204"/>
      <c r="G17" s="66" t="s">
        <v>339</v>
      </c>
      <c r="H17" s="153">
        <f>IF('CandidateTenderer 1-5'!$H$17 = "", "", 'CandidateTenderer 1-5'!$H$17)</f>
        <v>100000</v>
      </c>
      <c r="I17" s="161" t="str">
        <f>IF('CandidateTenderer 1-5'!$I$17 = "", "", 'CandidateTenderer 1-5'!$I$17)</f>
        <v>EUR</v>
      </c>
      <c r="J17" s="192"/>
      <c r="K17" s="193"/>
      <c r="L17" s="192"/>
      <c r="M17" s="193"/>
      <c r="N17" s="192"/>
      <c r="O17" s="193"/>
      <c r="P17" s="192"/>
      <c r="Q17" s="193"/>
      <c r="R17" s="192"/>
      <c r="S17" s="193"/>
    </row>
    <row r="18" spans="1:19" ht="19.5" customHeight="1">
      <c r="A18" s="40">
        <f t="shared" si="1"/>
        <v>15</v>
      </c>
      <c r="B18" s="208" t="s">
        <v>389</v>
      </c>
      <c r="C18" s="208"/>
      <c r="D18" s="208"/>
      <c r="E18" s="208"/>
      <c r="F18" s="208"/>
      <c r="G18" s="67" t="s">
        <v>339</v>
      </c>
      <c r="H18" s="154">
        <f>IF('CandidateTenderer 1-5'!$H$18 = "", "", 'CandidateTenderer 1-5'!$H$18)</f>
        <v>10</v>
      </c>
      <c r="I18" s="164" t="s">
        <v>341</v>
      </c>
      <c r="J18" s="192"/>
      <c r="K18" s="193"/>
      <c r="L18" s="192"/>
      <c r="M18" s="193"/>
      <c r="N18" s="192"/>
      <c r="O18" s="193"/>
      <c r="P18" s="192"/>
      <c r="Q18" s="193"/>
      <c r="R18" s="192"/>
      <c r="S18" s="193"/>
    </row>
    <row r="19" spans="1:19" ht="11.25" customHeight="1">
      <c r="A19" s="40">
        <f t="shared" si="1"/>
        <v>16</v>
      </c>
      <c r="B19" s="68" t="s">
        <v>340</v>
      </c>
      <c r="C19" s="69"/>
      <c r="D19" s="69"/>
      <c r="E19" s="69"/>
      <c r="F19" s="69"/>
      <c r="G19" s="69"/>
      <c r="H19" s="70"/>
      <c r="I19" s="71"/>
      <c r="J19" s="219"/>
      <c r="K19" s="220"/>
      <c r="L19" s="219"/>
      <c r="M19" s="220"/>
      <c r="N19" s="219"/>
      <c r="O19" s="220"/>
      <c r="P19" s="219"/>
      <c r="Q19" s="220"/>
      <c r="R19" s="219"/>
      <c r="S19" s="220"/>
    </row>
    <row r="20" spans="1:19" s="4" customFormat="1" ht="4.6500000000000004" customHeight="1">
      <c r="A20" s="40">
        <f t="shared" si="1"/>
        <v>17</v>
      </c>
      <c r="B20" s="72"/>
      <c r="C20" s="72"/>
      <c r="D20" s="72"/>
      <c r="E20" s="72"/>
      <c r="F20" s="72"/>
      <c r="G20" s="72"/>
      <c r="H20" s="72"/>
      <c r="I20" s="26"/>
      <c r="J20" s="226"/>
      <c r="K20" s="227"/>
      <c r="L20" s="226"/>
      <c r="M20" s="227"/>
      <c r="N20" s="226"/>
      <c r="O20" s="227"/>
      <c r="P20" s="226"/>
      <c r="Q20" s="227"/>
      <c r="R20" s="226"/>
      <c r="S20" s="227"/>
    </row>
    <row r="21" spans="1:19" s="4" customFormat="1" ht="13.25" customHeight="1">
      <c r="A21" s="40">
        <f t="shared" si="0"/>
        <v>18</v>
      </c>
      <c r="B21" s="57" t="s">
        <v>347</v>
      </c>
      <c r="C21" s="73"/>
      <c r="D21" s="73"/>
      <c r="E21" s="234" t="s">
        <v>428</v>
      </c>
      <c r="F21" s="234"/>
      <c r="G21" s="234"/>
      <c r="H21" s="234"/>
      <c r="I21" s="235"/>
      <c r="J21" s="190" t="s">
        <v>432</v>
      </c>
      <c r="K21" s="191"/>
      <c r="L21" s="190" t="s">
        <v>432</v>
      </c>
      <c r="M21" s="191"/>
      <c r="N21" s="190" t="s">
        <v>432</v>
      </c>
      <c r="O21" s="191"/>
      <c r="P21" s="190" t="s">
        <v>432</v>
      </c>
      <c r="Q21" s="191"/>
      <c r="R21" s="190" t="s">
        <v>432</v>
      </c>
      <c r="S21" s="191"/>
    </row>
    <row r="22" spans="1:19" ht="22.65" customHeight="1">
      <c r="A22" s="40">
        <f t="shared" si="0"/>
        <v>19</v>
      </c>
      <c r="B22" s="205" t="s">
        <v>348</v>
      </c>
      <c r="C22" s="205"/>
      <c r="D22" s="205"/>
      <c r="E22" s="205"/>
      <c r="F22" s="205"/>
      <c r="G22" s="205"/>
      <c r="H22" s="155">
        <f>IF('CandidateTenderer 1-5'!$H$22 = "", "", 'CandidateTenderer 1-5'!$H$22)</f>
        <v>30000</v>
      </c>
      <c r="I22" s="162" t="str">
        <f>IF('CandidateTenderer 1-5'!$I$22 = "", "", 'CandidateTenderer 1-5'!$I$22)</f>
        <v>EUR</v>
      </c>
      <c r="J22" s="219"/>
      <c r="K22" s="220"/>
      <c r="L22" s="219"/>
      <c r="M22" s="220"/>
      <c r="N22" s="219"/>
      <c r="O22" s="220"/>
      <c r="P22" s="219"/>
      <c r="Q22" s="220"/>
      <c r="R22" s="219"/>
      <c r="S22" s="220"/>
    </row>
    <row r="23" spans="1:19" ht="24" customHeight="1">
      <c r="A23" s="40">
        <f t="shared" si="0"/>
        <v>20</v>
      </c>
      <c r="B23" s="74" t="s">
        <v>349</v>
      </c>
      <c r="C23" s="156">
        <f>IF('CandidateTenderer 1-5'!$C$23 = "", "", 'CandidateTenderer 1-5'!$C$23)</f>
        <v>2</v>
      </c>
      <c r="D23" s="217" t="str">
        <f>" reference project"&amp;IF(C23=1,"","s")&amp;" in the technical field"</f>
        <v xml:space="preserve"> reference projects in the technical field</v>
      </c>
      <c r="E23" s="217"/>
      <c r="F23" s="213" t="s">
        <v>350</v>
      </c>
      <c r="G23" s="213"/>
      <c r="H23" s="213"/>
      <c r="I23" s="214"/>
      <c r="J23" s="209"/>
      <c r="K23" s="210"/>
      <c r="L23" s="209"/>
      <c r="M23" s="210"/>
      <c r="N23" s="209"/>
      <c r="O23" s="210"/>
      <c r="P23" s="209"/>
      <c r="Q23" s="210"/>
      <c r="R23" s="209"/>
      <c r="S23" s="210"/>
    </row>
    <row r="24" spans="1:19" ht="63" customHeight="1">
      <c r="A24" s="40">
        <f t="shared" si="0"/>
        <v>21</v>
      </c>
      <c r="B24" s="75" t="str">
        <f>IF('CandidateTenderer 1-5'!$B$24 = "", "", 'CandidateTenderer 1-5'!$B$24)</f>
        <v>and at least (If needed only complete with other minimum criteria or erase)</v>
      </c>
      <c r="C24" s="157">
        <f>IF('CandidateTenderer 1-5'!$C$24 = "", "", 'CandidateTenderer 1-5'!$C$24)</f>
        <v>3</v>
      </c>
      <c r="D24" s="75" t="str">
        <f>" reference project"&amp;IF(C24=1,"","s")</f>
        <v xml:space="preserve"> reference projects</v>
      </c>
      <c r="E24" s="218" t="s">
        <v>351</v>
      </c>
      <c r="F24" s="218"/>
      <c r="G24" s="218"/>
      <c r="H24" s="250" t="str">
        <f>IF('CandidateTenderer 1-5'!$H$24 = "", "", 'CandidateTenderer 1-5'!$H$24)</f>
        <v>In the last 36 months (for construction contracts 60 months) before the date of publication of  this tender.</v>
      </c>
      <c r="I24" s="251"/>
      <c r="J24" s="211"/>
      <c r="K24" s="212"/>
      <c r="L24" s="211"/>
      <c r="M24" s="212"/>
      <c r="N24" s="211"/>
      <c r="O24" s="212"/>
      <c r="P24" s="211"/>
      <c r="Q24" s="212"/>
      <c r="R24" s="211"/>
      <c r="S24" s="212"/>
    </row>
    <row r="25" spans="1:19" ht="11.25" customHeight="1">
      <c r="A25" s="40">
        <f t="shared" si="0"/>
        <v>22</v>
      </c>
      <c r="B25" s="231" t="s">
        <v>340</v>
      </c>
      <c r="C25" s="231"/>
      <c r="D25" s="231"/>
      <c r="E25" s="231"/>
      <c r="F25" s="231"/>
      <c r="G25" s="231"/>
      <c r="H25" s="231"/>
      <c r="I25" s="232"/>
      <c r="J25" s="215" t="str">
        <f>IF(J23="nein",Auswahllisten!$F$3,IF(J23="ja",Auswahllisten!$F$2," "))</f>
        <v xml:space="preserve"> </v>
      </c>
      <c r="K25" s="216"/>
      <c r="L25" s="215" t="str">
        <f>IF(L23="nein",Auswahllisten!$F$3,IF(L23="ja",Auswahllisten!$F$2," "))</f>
        <v xml:space="preserve"> </v>
      </c>
      <c r="M25" s="216"/>
      <c r="N25" s="215" t="str">
        <f>IF(N23="nein",Auswahllisten!$F$3,IF(N23="ja",Auswahllisten!$F$2," "))</f>
        <v xml:space="preserve"> </v>
      </c>
      <c r="O25" s="216"/>
      <c r="P25" s="215" t="str">
        <f>IF(P23="nein",Auswahllisten!$F$3,IF(P23="ja",Auswahllisten!$F$2," "))</f>
        <v xml:space="preserve"> </v>
      </c>
      <c r="Q25" s="216"/>
      <c r="R25" s="215" t="str">
        <f>IF(R23="nein",Auswahllisten!$F$3,IF(R23="ja",Auswahllisten!$F$2," "))</f>
        <v xml:space="preserve"> </v>
      </c>
      <c r="S25" s="216"/>
    </row>
    <row r="26" spans="1:19" s="4" customFormat="1" ht="4.6500000000000004" customHeight="1">
      <c r="A26" s="40">
        <f t="shared" si="0"/>
        <v>23</v>
      </c>
      <c r="B26" s="76"/>
      <c r="C26" s="76"/>
      <c r="D26" s="76"/>
      <c r="E26" s="76"/>
      <c r="F26" s="76"/>
      <c r="G26" s="76"/>
      <c r="H26" s="76"/>
      <c r="I26" s="30"/>
      <c r="J26" s="245"/>
      <c r="K26" s="246"/>
      <c r="L26" s="245"/>
      <c r="M26" s="246"/>
      <c r="N26" s="245"/>
      <c r="O26" s="246"/>
      <c r="P26" s="245"/>
      <c r="Q26" s="246"/>
      <c r="R26" s="245"/>
      <c r="S26" s="246"/>
    </row>
    <row r="27" spans="1:19" ht="13.5" customHeight="1" thickBot="1">
      <c r="A27" s="40">
        <f t="shared" si="0"/>
        <v>24</v>
      </c>
      <c r="B27" s="185" t="s">
        <v>352</v>
      </c>
      <c r="C27" s="185"/>
      <c r="D27" s="185"/>
      <c r="E27" s="185"/>
      <c r="F27" s="185"/>
      <c r="G27" s="185"/>
      <c r="H27" s="185"/>
      <c r="I27" s="186"/>
      <c r="J27" s="187" t="str">
        <f>IF( OR(J19=Auswahllisten!$F$3,J25=Auswahllisten!$F$3), Auswahllisten!$F$3, IF(AND(J19=Auswahllisten!$F$2,J25=Auswahllisten!$F$2), Auswahllisten!$F$2, ""))</f>
        <v/>
      </c>
      <c r="K27" s="188"/>
      <c r="L27" s="187" t="str">
        <f>IF( OR(L19=Auswahllisten!$F$3,L25=Auswahllisten!$F$3), Auswahllisten!$F$3, IF(AND(L19=Auswahllisten!$F$2,L25=Auswahllisten!$F$2), Auswahllisten!$F$2, ""))</f>
        <v/>
      </c>
      <c r="M27" s="188"/>
      <c r="N27" s="187" t="str">
        <f>IF( OR(N19=Auswahllisten!$F$3,N25=Auswahllisten!$F$3), Auswahllisten!$F$3, IF(AND(N19=Auswahllisten!$F$2,N25=Auswahllisten!$F$2), Auswahllisten!$F$2, ""))</f>
        <v/>
      </c>
      <c r="O27" s="188"/>
      <c r="P27" s="187" t="str">
        <f>IF( OR(P19=Auswahllisten!$F$3,P25=Auswahllisten!$F$3), Auswahllisten!$F$3, IF(AND(P19=Auswahllisten!$F$2,P25=Auswahllisten!$F$2), Auswahllisten!$F$2, ""))</f>
        <v/>
      </c>
      <c r="Q27" s="188"/>
      <c r="R27" s="187" t="str">
        <f>IF( OR(R19=Auswahllisten!$F$3,R25=Auswahllisten!$F$3), Auswahllisten!$F$3, IF(AND(R19=Auswahllisten!$F$2,R25=Auswahllisten!$F$2), Auswahllisten!$F$2, ""))</f>
        <v/>
      </c>
      <c r="S27" s="188"/>
    </row>
    <row r="28" spans="1:19" s="4" customFormat="1" ht="4.6500000000000004" customHeight="1">
      <c r="A28" s="40">
        <f t="shared" si="0"/>
        <v>25</v>
      </c>
      <c r="B28" s="77"/>
      <c r="C28" s="77"/>
      <c r="D28" s="77"/>
      <c r="E28" s="77"/>
      <c r="F28" s="77"/>
      <c r="G28" s="77"/>
      <c r="H28" s="77"/>
      <c r="I28" s="31"/>
      <c r="J28" s="242"/>
      <c r="K28" s="243"/>
      <c r="L28" s="242"/>
      <c r="M28" s="243"/>
      <c r="N28" s="242"/>
      <c r="O28" s="243"/>
      <c r="P28" s="242"/>
      <c r="Q28" s="243"/>
      <c r="R28" s="242"/>
      <c r="S28" s="244"/>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00">
        <v>1</v>
      </c>
      <c r="C31" s="200"/>
      <c r="D31" s="200"/>
      <c r="E31" s="200"/>
      <c r="F31" s="200"/>
      <c r="G31" s="200"/>
      <c r="H31" s="201"/>
      <c r="I31" s="83">
        <v>2</v>
      </c>
      <c r="J31" s="84">
        <v>3</v>
      </c>
      <c r="K31" s="85">
        <v>4</v>
      </c>
      <c r="L31" s="84">
        <v>5</v>
      </c>
      <c r="M31" s="85">
        <v>6</v>
      </c>
      <c r="N31" s="84">
        <v>7</v>
      </c>
      <c r="O31" s="85">
        <v>8</v>
      </c>
      <c r="P31" s="84">
        <v>9</v>
      </c>
      <c r="Q31" s="85">
        <v>10</v>
      </c>
      <c r="R31" s="86">
        <v>11</v>
      </c>
      <c r="S31" s="87">
        <v>12</v>
      </c>
    </row>
    <row r="32" spans="1:19" ht="11.25" customHeight="1">
      <c r="A32" s="40">
        <f t="shared" si="0"/>
        <v>29</v>
      </c>
      <c r="B32" s="202" t="s">
        <v>354</v>
      </c>
      <c r="C32" s="202"/>
      <c r="D32" s="202"/>
      <c r="E32" s="202"/>
      <c r="F32" s="202"/>
      <c r="G32" s="202"/>
      <c r="H32" s="203"/>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96" t="s">
        <v>250</v>
      </c>
      <c r="C36" s="196"/>
      <c r="D36" s="196"/>
      <c r="E36" s="196"/>
      <c r="F36" s="196"/>
      <c r="G36" s="196"/>
      <c r="H36" s="197"/>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96" t="s">
        <v>251</v>
      </c>
      <c r="C37" s="196"/>
      <c r="D37" s="196"/>
      <c r="E37" s="196"/>
      <c r="F37" s="196"/>
      <c r="G37" s="196"/>
      <c r="H37" s="197"/>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96" t="s">
        <v>252</v>
      </c>
      <c r="C38" s="196"/>
      <c r="D38" s="196"/>
      <c r="E38" s="196"/>
      <c r="F38" s="196"/>
      <c r="G38" s="196"/>
      <c r="H38" s="197"/>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96" t="s">
        <v>253</v>
      </c>
      <c r="C39" s="196"/>
      <c r="D39" s="196"/>
      <c r="E39" s="196"/>
      <c r="F39" s="196"/>
      <c r="G39" s="196"/>
      <c r="H39" s="197"/>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98" t="s">
        <v>254</v>
      </c>
      <c r="C40" s="198"/>
      <c r="D40" s="198"/>
      <c r="E40" s="198"/>
      <c r="F40" s="198"/>
      <c r="G40" s="198"/>
      <c r="H40" s="199"/>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94" t="s">
        <v>351</v>
      </c>
      <c r="E43" s="194"/>
      <c r="F43" s="194"/>
      <c r="G43" s="194"/>
      <c r="H43" s="195"/>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39" t="s">
        <v>366</v>
      </c>
      <c r="C50" s="239"/>
      <c r="D50" s="239"/>
      <c r="E50" s="239"/>
      <c r="F50" s="239"/>
      <c r="G50" s="239"/>
      <c r="H50" s="239"/>
      <c r="I50" s="239"/>
      <c r="J50" s="239"/>
      <c r="K50" s="239"/>
      <c r="L50" s="239"/>
      <c r="M50" s="239"/>
      <c r="N50" s="239"/>
      <c r="O50" s="239"/>
      <c r="P50" s="239"/>
      <c r="Q50" s="239"/>
      <c r="R50" s="239"/>
      <c r="S50" s="239"/>
    </row>
    <row r="51" spans="1:19" ht="22.5" customHeight="1">
      <c r="B51" s="130"/>
      <c r="C51" s="130"/>
      <c r="D51" s="129" t="s">
        <v>367</v>
      </c>
      <c r="E51" s="129"/>
      <c r="F51" s="181"/>
      <c r="G51" s="181"/>
      <c r="H51" s="181"/>
      <c r="I51" s="181"/>
      <c r="M51" s="47" t="s">
        <v>368</v>
      </c>
      <c r="P51" s="181"/>
      <c r="Q51" s="181"/>
      <c r="R51" s="181"/>
      <c r="S51" s="181"/>
    </row>
    <row r="52" spans="1:19" ht="10.4" customHeight="1">
      <c r="D52"/>
      <c r="E52"/>
      <c r="F52" s="182" t="s">
        <v>390</v>
      </c>
      <c r="G52" s="182"/>
      <c r="H52" s="182"/>
      <c r="I52" s="182"/>
      <c r="J52" s="32"/>
      <c r="K52" s="119"/>
      <c r="L52" s="32"/>
      <c r="M52" s="119"/>
      <c r="N52" s="32"/>
      <c r="O52" s="119"/>
      <c r="P52" s="182" t="s">
        <v>390</v>
      </c>
      <c r="Q52" s="182"/>
      <c r="R52" s="182"/>
      <c r="S52" s="182"/>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topLeftCell="A8" zoomScale="85" zoomScaleNormal="85" zoomScaleSheetLayoutView="75" workbookViewId="0">
      <selection activeCell="B25" sqref="B25:I25"/>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21" t="s">
        <v>422</v>
      </c>
      <c r="B1" s="221"/>
      <c r="C1" s="221"/>
      <c r="D1" s="221"/>
      <c r="E1" s="221"/>
      <c r="F1" s="221"/>
      <c r="G1" s="221"/>
      <c r="H1" s="221"/>
      <c r="I1" s="221"/>
      <c r="J1" s="221"/>
      <c r="K1" s="221"/>
      <c r="L1" s="221"/>
      <c r="M1" s="221"/>
      <c r="N1" s="221"/>
      <c r="O1" s="221"/>
      <c r="P1" s="221"/>
      <c r="Q1" s="224"/>
      <c r="R1" s="224"/>
      <c r="S1" s="224"/>
      <c r="U1" s="34" t="s">
        <v>400</v>
      </c>
    </row>
    <row r="2" spans="1:21" ht="14" customHeight="1">
      <c r="A2" s="180" t="s">
        <v>401</v>
      </c>
      <c r="B2" s="180"/>
      <c r="C2" s="18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38" t="s">
        <v>423</v>
      </c>
      <c r="C4" s="238"/>
      <c r="D4" s="247" t="str">
        <f>IF('CandidateTenderer 1-5'!$D$4 = "", "", 'CandidateTenderer 1-5'!$D$4)</f>
        <v>Alejandro von Bertrab Tamm</v>
      </c>
      <c r="E4" s="247"/>
      <c r="F4" s="247"/>
      <c r="G4" s="247"/>
      <c r="H4" s="189" t="s">
        <v>369</v>
      </c>
      <c r="I4" s="189"/>
      <c r="J4" s="247" t="str">
        <f>IF('CandidateTenderer 1-5'!$J$4 = "", "", 'CandidateTenderer 1-5'!$J$4)</f>
        <v>Restore, Conserve and Protect Forest and Tree Cover for NDC Implementation in India (RECAP4NDC)</v>
      </c>
      <c r="K4" s="247"/>
      <c r="L4" s="247"/>
      <c r="M4" s="247"/>
      <c r="N4" s="247"/>
      <c r="O4" s="247"/>
      <c r="P4" s="240" t="s">
        <v>370</v>
      </c>
      <c r="Q4" s="240"/>
      <c r="R4" s="247" t="str">
        <f>IF('CandidateTenderer 1-5'!$R$4 = "", "", 'CandidateTenderer 1-5'!$R$4)</f>
        <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Terms of reference (ToR) for developing operational plan and pilot scale implementation of Riverine Landscape Restoration in Sabarkantha under RECAP4NDC project</v>
      </c>
      <c r="K5" s="247"/>
      <c r="L5" s="247"/>
      <c r="M5" s="247"/>
      <c r="N5" s="247"/>
      <c r="O5" s="247"/>
      <c r="P5" s="241" t="s">
        <v>372</v>
      </c>
      <c r="Q5" s="241"/>
      <c r="R5" s="247" t="str">
        <f>IF('CandidateTenderer 1-5'!$R$5 = "", "", 'CandidateTenderer 1-5'!$R$5)</f>
        <v/>
      </c>
      <c r="S5" s="247"/>
    </row>
    <row r="6" spans="1:21" ht="11.25" customHeight="1">
      <c r="A6" s="40">
        <f t="shared" si="0"/>
        <v>3</v>
      </c>
      <c r="B6" s="46" t="s">
        <v>335</v>
      </c>
      <c r="D6" s="247" t="str">
        <f>IF('CandidateTenderer 1-5'!$D$6 = "", "", 'CandidateTenderer 1-5'!$D$6)</f>
        <v>Shwetal Shah</v>
      </c>
      <c r="E6" s="247"/>
      <c r="F6" s="247"/>
      <c r="G6" s="247"/>
      <c r="H6" s="248"/>
      <c r="I6" s="248"/>
      <c r="J6" s="247"/>
      <c r="K6" s="247"/>
      <c r="L6" s="247"/>
      <c r="M6" s="247"/>
      <c r="N6" s="247"/>
      <c r="O6" s="247"/>
      <c r="P6" s="2"/>
      <c r="Q6" s="45"/>
      <c r="R6" s="184"/>
      <c r="S6" s="184"/>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22" t="s">
        <v>378</v>
      </c>
      <c r="K8" s="223"/>
      <c r="L8" s="222" t="s">
        <v>379</v>
      </c>
      <c r="M8" s="223"/>
      <c r="N8" s="222" t="s">
        <v>380</v>
      </c>
      <c r="O8" s="223"/>
      <c r="P8" s="222" t="s">
        <v>381</v>
      </c>
      <c r="Q8" s="223"/>
      <c r="R8" s="222" t="s">
        <v>382</v>
      </c>
      <c r="S8" s="223"/>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36" t="s">
        <v>428</v>
      </c>
      <c r="F10" s="236"/>
      <c r="G10" s="236"/>
      <c r="H10" s="236"/>
      <c r="I10" s="237"/>
      <c r="J10" s="190" t="s">
        <v>432</v>
      </c>
      <c r="K10" s="191"/>
      <c r="L10" s="190" t="s">
        <v>432</v>
      </c>
      <c r="M10" s="191"/>
      <c r="N10" s="190" t="s">
        <v>432</v>
      </c>
      <c r="O10" s="191"/>
      <c r="P10" s="190" t="s">
        <v>432</v>
      </c>
      <c r="Q10" s="191"/>
      <c r="R10" s="190" t="s">
        <v>432</v>
      </c>
      <c r="S10" s="191"/>
    </row>
    <row r="11" spans="1:21" ht="12.15" customHeight="1">
      <c r="A11" s="40">
        <f t="shared" si="0"/>
        <v>8</v>
      </c>
      <c r="B11" s="249" t="str">
        <f>IF('CandidateTenderer 1-5'!$B$11 = "", "", 'CandidateTenderer 1-5'!$B$11)</f>
        <v>General administrative and/or legal documents (needs to be specified by country office)</v>
      </c>
      <c r="C11" s="249"/>
      <c r="D11" s="249"/>
      <c r="E11" s="249"/>
      <c r="F11" s="249"/>
      <c r="G11" s="249"/>
      <c r="H11" s="60"/>
      <c r="I11" s="61"/>
      <c r="J11" s="219"/>
      <c r="K11" s="220"/>
      <c r="L11" s="219"/>
      <c r="M11" s="220"/>
      <c r="N11" s="219"/>
      <c r="O11" s="220"/>
      <c r="P11" s="219"/>
      <c r="Q11" s="220"/>
      <c r="R11" s="219"/>
      <c r="S11" s="220"/>
    </row>
    <row r="12" spans="1:21" ht="23" customHeight="1">
      <c r="A12" s="40">
        <f t="shared" si="0"/>
        <v>9</v>
      </c>
      <c r="B12" s="229" t="s">
        <v>425</v>
      </c>
      <c r="C12" s="229"/>
      <c r="D12" s="229"/>
      <c r="E12" s="229"/>
      <c r="F12" s="229"/>
      <c r="G12" s="229"/>
      <c r="H12" s="62"/>
      <c r="I12" s="63"/>
      <c r="J12" s="192"/>
      <c r="K12" s="193"/>
      <c r="L12" s="192"/>
      <c r="M12" s="193"/>
      <c r="N12" s="192"/>
      <c r="O12" s="193"/>
      <c r="P12" s="192"/>
      <c r="Q12" s="193"/>
      <c r="R12" s="192"/>
      <c r="S12" s="193"/>
    </row>
    <row r="13" spans="1:21" ht="23" customHeight="1">
      <c r="A13" s="40">
        <f t="shared" ref="A13:A20" si="1">ROW(A10)</f>
        <v>10</v>
      </c>
      <c r="B13" s="229" t="s">
        <v>426</v>
      </c>
      <c r="C13" s="229"/>
      <c r="D13" s="229"/>
      <c r="E13" s="229"/>
      <c r="F13" s="229"/>
      <c r="G13" s="229"/>
      <c r="H13" s="62"/>
      <c r="I13" s="63"/>
      <c r="J13" s="192"/>
      <c r="K13" s="193"/>
      <c r="L13" s="192"/>
      <c r="M13" s="193"/>
      <c r="N13" s="192"/>
      <c r="O13" s="193"/>
      <c r="P13" s="192"/>
      <c r="Q13" s="193"/>
      <c r="R13" s="192"/>
      <c r="S13" s="193"/>
      <c r="U13" s="64"/>
    </row>
    <row r="14" spans="1:21" ht="12.15" hidden="1" customHeight="1">
      <c r="A14" s="40">
        <f t="shared" si="1"/>
        <v>11</v>
      </c>
      <c r="B14" s="233" t="s">
        <v>391</v>
      </c>
      <c r="C14" s="233"/>
      <c r="D14" s="233"/>
      <c r="E14" s="233"/>
      <c r="F14" s="233"/>
      <c r="G14" s="233"/>
      <c r="H14" s="62"/>
      <c r="I14" s="63"/>
      <c r="J14" s="192"/>
      <c r="K14" s="193"/>
      <c r="L14" s="192"/>
      <c r="M14" s="193"/>
      <c r="N14" s="192"/>
      <c r="O14" s="193"/>
      <c r="P14" s="192"/>
      <c r="Q14" s="193"/>
      <c r="R14" s="192"/>
      <c r="S14" s="193"/>
      <c r="U14" s="64"/>
    </row>
    <row r="15" spans="1:21" ht="12.15" customHeight="1">
      <c r="A15" s="40">
        <f t="shared" si="1"/>
        <v>12</v>
      </c>
      <c r="B15" s="229" t="s">
        <v>427</v>
      </c>
      <c r="C15" s="229"/>
      <c r="D15" s="229"/>
      <c r="E15" s="229"/>
      <c r="F15" s="229"/>
      <c r="G15" s="229"/>
      <c r="H15" s="62"/>
      <c r="I15" s="63"/>
      <c r="J15" s="192"/>
      <c r="K15" s="193"/>
      <c r="L15" s="192"/>
      <c r="M15" s="193"/>
      <c r="N15" s="192"/>
      <c r="O15" s="193"/>
      <c r="P15" s="192"/>
      <c r="Q15" s="193"/>
      <c r="R15" s="192"/>
      <c r="S15" s="193"/>
    </row>
    <row r="16" spans="1:21" ht="12.15" customHeight="1">
      <c r="A16" s="40">
        <f t="shared" si="1"/>
        <v>13</v>
      </c>
      <c r="B16" s="230" t="s">
        <v>338</v>
      </c>
      <c r="C16" s="230"/>
      <c r="D16" s="230"/>
      <c r="E16" s="230"/>
      <c r="F16" s="230"/>
      <c r="G16" s="230"/>
      <c r="H16" s="65"/>
      <c r="I16" s="63"/>
      <c r="J16" s="192"/>
      <c r="K16" s="193"/>
      <c r="L16" s="192"/>
      <c r="M16" s="193"/>
      <c r="N16" s="192"/>
      <c r="O16" s="193"/>
      <c r="P16" s="192"/>
      <c r="Q16" s="193"/>
      <c r="R16" s="192"/>
      <c r="S16" s="193"/>
    </row>
    <row r="17" spans="1:19" ht="32" customHeight="1">
      <c r="A17" s="40">
        <f t="shared" si="1"/>
        <v>14</v>
      </c>
      <c r="B17" s="204" t="s">
        <v>431</v>
      </c>
      <c r="C17" s="204"/>
      <c r="D17" s="204"/>
      <c r="E17" s="204"/>
      <c r="F17" s="204"/>
      <c r="G17" s="66" t="s">
        <v>339</v>
      </c>
      <c r="H17" s="153">
        <f>IF('CandidateTenderer 1-5'!$H$17 = "", "", 'CandidateTenderer 1-5'!$H$17)</f>
        <v>100000</v>
      </c>
      <c r="I17" s="161" t="str">
        <f>IF('CandidateTenderer 1-5'!$I$17 = "", "", 'CandidateTenderer 1-5'!$I$17)</f>
        <v>EUR</v>
      </c>
      <c r="J17" s="192"/>
      <c r="K17" s="193"/>
      <c r="L17" s="192"/>
      <c r="M17" s="193"/>
      <c r="N17" s="192"/>
      <c r="O17" s="193"/>
      <c r="P17" s="192"/>
      <c r="Q17" s="193"/>
      <c r="R17" s="192"/>
      <c r="S17" s="193"/>
    </row>
    <row r="18" spans="1:19" ht="19.5" customHeight="1">
      <c r="A18" s="40">
        <f t="shared" si="1"/>
        <v>15</v>
      </c>
      <c r="B18" s="208" t="s">
        <v>389</v>
      </c>
      <c r="C18" s="208"/>
      <c r="D18" s="208"/>
      <c r="E18" s="208"/>
      <c r="F18" s="208"/>
      <c r="G18" s="67" t="s">
        <v>339</v>
      </c>
      <c r="H18" s="154">
        <f>IF('CandidateTenderer 1-5'!$H$18 = "", "", 'CandidateTenderer 1-5'!$H$18)</f>
        <v>10</v>
      </c>
      <c r="I18" s="164" t="s">
        <v>341</v>
      </c>
      <c r="J18" s="192"/>
      <c r="K18" s="193"/>
      <c r="L18" s="192"/>
      <c r="M18" s="193"/>
      <c r="N18" s="192"/>
      <c r="O18" s="193"/>
      <c r="P18" s="192"/>
      <c r="Q18" s="193"/>
      <c r="R18" s="192"/>
      <c r="S18" s="193"/>
    </row>
    <row r="19" spans="1:19" ht="11.25" customHeight="1">
      <c r="A19" s="40">
        <f t="shared" si="1"/>
        <v>16</v>
      </c>
      <c r="B19" s="68" t="s">
        <v>340</v>
      </c>
      <c r="C19" s="69"/>
      <c r="D19" s="69"/>
      <c r="E19" s="69"/>
      <c r="F19" s="69"/>
      <c r="G19" s="69"/>
      <c r="H19" s="70"/>
      <c r="I19" s="71"/>
      <c r="J19" s="219"/>
      <c r="K19" s="220"/>
      <c r="L19" s="219"/>
      <c r="M19" s="220"/>
      <c r="N19" s="219"/>
      <c r="O19" s="220"/>
      <c r="P19" s="219"/>
      <c r="Q19" s="220"/>
      <c r="R19" s="219"/>
      <c r="S19" s="220"/>
    </row>
    <row r="20" spans="1:19" s="4" customFormat="1" ht="4.6500000000000004" customHeight="1">
      <c r="A20" s="40">
        <f t="shared" si="1"/>
        <v>17</v>
      </c>
      <c r="B20" s="72"/>
      <c r="C20" s="72"/>
      <c r="D20" s="72"/>
      <c r="E20" s="72"/>
      <c r="F20" s="72"/>
      <c r="G20" s="72"/>
      <c r="H20" s="72"/>
      <c r="I20" s="26"/>
      <c r="J20" s="226"/>
      <c r="K20" s="227"/>
      <c r="L20" s="226"/>
      <c r="M20" s="227"/>
      <c r="N20" s="226"/>
      <c r="O20" s="227"/>
      <c r="P20" s="226"/>
      <c r="Q20" s="227"/>
      <c r="R20" s="226"/>
      <c r="S20" s="227"/>
    </row>
    <row r="21" spans="1:19" s="4" customFormat="1" ht="13.25" customHeight="1">
      <c r="A21" s="40">
        <f t="shared" si="0"/>
        <v>18</v>
      </c>
      <c r="B21" s="57" t="s">
        <v>347</v>
      </c>
      <c r="C21" s="73"/>
      <c r="D21" s="73"/>
      <c r="E21" s="234" t="s">
        <v>428</v>
      </c>
      <c r="F21" s="234"/>
      <c r="G21" s="234"/>
      <c r="H21" s="234"/>
      <c r="I21" s="235"/>
      <c r="J21" s="190" t="s">
        <v>432</v>
      </c>
      <c r="K21" s="191"/>
      <c r="L21" s="190" t="s">
        <v>432</v>
      </c>
      <c r="M21" s="191"/>
      <c r="N21" s="190" t="s">
        <v>432</v>
      </c>
      <c r="O21" s="191"/>
      <c r="P21" s="190" t="s">
        <v>432</v>
      </c>
      <c r="Q21" s="191"/>
      <c r="R21" s="190" t="s">
        <v>432</v>
      </c>
      <c r="S21" s="191"/>
    </row>
    <row r="22" spans="1:19" ht="22.65" customHeight="1">
      <c r="A22" s="40">
        <f t="shared" si="0"/>
        <v>19</v>
      </c>
      <c r="B22" s="205" t="s">
        <v>348</v>
      </c>
      <c r="C22" s="205"/>
      <c r="D22" s="205"/>
      <c r="E22" s="205"/>
      <c r="F22" s="205"/>
      <c r="G22" s="205"/>
      <c r="H22" s="155">
        <f>IF('CandidateTenderer 1-5'!$H$22 = "", "", 'CandidateTenderer 1-5'!$H$22)</f>
        <v>30000</v>
      </c>
      <c r="I22" s="162" t="str">
        <f>IF('CandidateTenderer 1-5'!$I$22 = "", "", 'CandidateTenderer 1-5'!$I$22)</f>
        <v>EUR</v>
      </c>
      <c r="J22" s="219"/>
      <c r="K22" s="220"/>
      <c r="L22" s="219"/>
      <c r="M22" s="220"/>
      <c r="N22" s="219"/>
      <c r="O22" s="220"/>
      <c r="P22" s="219"/>
      <c r="Q22" s="220"/>
      <c r="R22" s="219"/>
      <c r="S22" s="220"/>
    </row>
    <row r="23" spans="1:19" ht="24" customHeight="1">
      <c r="A23" s="40">
        <f t="shared" si="0"/>
        <v>20</v>
      </c>
      <c r="B23" s="74" t="s">
        <v>349</v>
      </c>
      <c r="C23" s="156">
        <f>IF('CandidateTenderer 1-5'!$C$23 = "", "", 'CandidateTenderer 1-5'!$C$23)</f>
        <v>2</v>
      </c>
      <c r="D23" s="217" t="str">
        <f>" reference project"&amp;IF(C23=1,"","s")&amp;" in the technical field"</f>
        <v xml:space="preserve"> reference projects in the technical field</v>
      </c>
      <c r="E23" s="217"/>
      <c r="F23" s="213" t="s">
        <v>350</v>
      </c>
      <c r="G23" s="213"/>
      <c r="H23" s="213"/>
      <c r="I23" s="214"/>
      <c r="J23" s="209"/>
      <c r="K23" s="210"/>
      <c r="L23" s="209"/>
      <c r="M23" s="210"/>
      <c r="N23" s="209"/>
      <c r="O23" s="210"/>
      <c r="P23" s="209"/>
      <c r="Q23" s="210"/>
      <c r="R23" s="209"/>
      <c r="S23" s="210"/>
    </row>
    <row r="24" spans="1:19" ht="63" customHeight="1">
      <c r="A24" s="40">
        <f t="shared" si="0"/>
        <v>21</v>
      </c>
      <c r="B24" s="75" t="str">
        <f>IF('CandidateTenderer 1-5'!$B$24 = "", "", 'CandidateTenderer 1-5'!$B$24)</f>
        <v>and at least (If needed only complete with other minimum criteria or erase)</v>
      </c>
      <c r="C24" s="157">
        <f>IF('CandidateTenderer 1-5'!$C$24 = "", "", 'CandidateTenderer 1-5'!$C$24)</f>
        <v>3</v>
      </c>
      <c r="D24" s="75" t="str">
        <f>" reference project"&amp;IF(C24=1,"","s")</f>
        <v xml:space="preserve"> reference projects</v>
      </c>
      <c r="E24" s="218" t="s">
        <v>351</v>
      </c>
      <c r="F24" s="218"/>
      <c r="G24" s="218"/>
      <c r="H24" s="250" t="str">
        <f>IF('CandidateTenderer 1-5'!$H$24 = "", "", 'CandidateTenderer 1-5'!$H$24)</f>
        <v>In the last 36 months (for construction contracts 60 months) before the date of publication of  this tender.</v>
      </c>
      <c r="I24" s="251"/>
      <c r="J24" s="211"/>
      <c r="K24" s="212"/>
      <c r="L24" s="211"/>
      <c r="M24" s="212"/>
      <c r="N24" s="211"/>
      <c r="O24" s="212"/>
      <c r="P24" s="211"/>
      <c r="Q24" s="212"/>
      <c r="R24" s="211"/>
      <c r="S24" s="212"/>
    </row>
    <row r="25" spans="1:19" ht="11.25" customHeight="1">
      <c r="A25" s="40">
        <f t="shared" si="0"/>
        <v>22</v>
      </c>
      <c r="B25" s="231" t="s">
        <v>340</v>
      </c>
      <c r="C25" s="231"/>
      <c r="D25" s="231"/>
      <c r="E25" s="231"/>
      <c r="F25" s="231"/>
      <c r="G25" s="231"/>
      <c r="H25" s="231"/>
      <c r="I25" s="232"/>
      <c r="J25" s="215" t="str">
        <f>IF(J23="nein",Auswahllisten!$F$3,IF(J23="ja",Auswahllisten!$F$2," "))</f>
        <v xml:space="preserve"> </v>
      </c>
      <c r="K25" s="216"/>
      <c r="L25" s="215" t="str">
        <f>IF(L23="nein",Auswahllisten!$F$3,IF(L23="ja",Auswahllisten!$F$2," "))</f>
        <v xml:space="preserve"> </v>
      </c>
      <c r="M25" s="216"/>
      <c r="N25" s="215" t="str">
        <f>IF(N23="nein",Auswahllisten!$F$3,IF(N23="ja",Auswahllisten!$F$2," "))</f>
        <v xml:space="preserve"> </v>
      </c>
      <c r="O25" s="216"/>
      <c r="P25" s="215" t="str">
        <f>IF(P23="nein",Auswahllisten!$F$3,IF(P23="ja",Auswahllisten!$F$2," "))</f>
        <v xml:space="preserve"> </v>
      </c>
      <c r="Q25" s="216"/>
      <c r="R25" s="215" t="str">
        <f>IF(R23="nein",Auswahllisten!$F$3,IF(R23="ja",Auswahllisten!$F$2," "))</f>
        <v xml:space="preserve"> </v>
      </c>
      <c r="S25" s="216"/>
    </row>
    <row r="26" spans="1:19" s="4" customFormat="1" ht="4.6500000000000004" customHeight="1">
      <c r="A26" s="40">
        <f t="shared" si="0"/>
        <v>23</v>
      </c>
      <c r="B26" s="76"/>
      <c r="C26" s="76"/>
      <c r="D26" s="76"/>
      <c r="E26" s="76"/>
      <c r="F26" s="76"/>
      <c r="G26" s="76"/>
      <c r="H26" s="76"/>
      <c r="I26" s="30"/>
      <c r="J26" s="245"/>
      <c r="K26" s="246"/>
      <c r="L26" s="245"/>
      <c r="M26" s="246"/>
      <c r="N26" s="245"/>
      <c r="O26" s="246"/>
      <c r="P26" s="245"/>
      <c r="Q26" s="246"/>
      <c r="R26" s="245"/>
      <c r="S26" s="246"/>
    </row>
    <row r="27" spans="1:19" ht="13.5" customHeight="1" thickBot="1">
      <c r="A27" s="40">
        <f t="shared" si="0"/>
        <v>24</v>
      </c>
      <c r="B27" s="185" t="s">
        <v>352</v>
      </c>
      <c r="C27" s="185"/>
      <c r="D27" s="185"/>
      <c r="E27" s="185"/>
      <c r="F27" s="185"/>
      <c r="G27" s="185"/>
      <c r="H27" s="185"/>
      <c r="I27" s="186"/>
      <c r="J27" s="187" t="str">
        <f>IF( OR(J19=Auswahllisten!$F$3,J25=Auswahllisten!$F$3), Auswahllisten!$F$3, IF(AND(J19=Auswahllisten!$F$2,J25=Auswahllisten!$F$2), Auswahllisten!$F$2, ""))</f>
        <v/>
      </c>
      <c r="K27" s="188"/>
      <c r="L27" s="187" t="str">
        <f>IF( OR(L19=Auswahllisten!$F$3,L25=Auswahllisten!$F$3), Auswahllisten!$F$3, IF(AND(L19=Auswahllisten!$F$2,L25=Auswahllisten!$F$2), Auswahllisten!$F$2, ""))</f>
        <v/>
      </c>
      <c r="M27" s="188"/>
      <c r="N27" s="187" t="str">
        <f>IF( OR(N19=Auswahllisten!$F$3,N25=Auswahllisten!$F$3), Auswahllisten!$F$3, IF(AND(N19=Auswahllisten!$F$2,N25=Auswahllisten!$F$2), Auswahllisten!$F$2, ""))</f>
        <v/>
      </c>
      <c r="O27" s="188"/>
      <c r="P27" s="187" t="str">
        <f>IF( OR(P19=Auswahllisten!$F$3,P25=Auswahllisten!$F$3), Auswahllisten!$F$3, IF(AND(P19=Auswahllisten!$F$2,P25=Auswahllisten!$F$2), Auswahllisten!$F$2, ""))</f>
        <v/>
      </c>
      <c r="Q27" s="188"/>
      <c r="R27" s="187" t="str">
        <f>IF( OR(R19=Auswahllisten!$F$3,R25=Auswahllisten!$F$3), Auswahllisten!$F$3, IF(AND(R19=Auswahllisten!$F$2,R25=Auswahllisten!$F$2), Auswahllisten!$F$2, ""))</f>
        <v/>
      </c>
      <c r="S27" s="188"/>
    </row>
    <row r="28" spans="1:19" s="4" customFormat="1" ht="4.6500000000000004" customHeight="1">
      <c r="A28" s="40">
        <f t="shared" si="0"/>
        <v>25</v>
      </c>
      <c r="B28" s="77"/>
      <c r="C28" s="77"/>
      <c r="D28" s="77"/>
      <c r="E28" s="77"/>
      <c r="F28" s="77"/>
      <c r="G28" s="77"/>
      <c r="H28" s="77"/>
      <c r="I28" s="31"/>
      <c r="J28" s="242"/>
      <c r="K28" s="243"/>
      <c r="L28" s="242"/>
      <c r="M28" s="243"/>
      <c r="N28" s="242"/>
      <c r="O28" s="243"/>
      <c r="P28" s="242"/>
      <c r="Q28" s="243"/>
      <c r="R28" s="242"/>
      <c r="S28" s="244"/>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00">
        <v>1</v>
      </c>
      <c r="C31" s="200"/>
      <c r="D31" s="200"/>
      <c r="E31" s="200"/>
      <c r="F31" s="200"/>
      <c r="G31" s="200"/>
      <c r="H31" s="201"/>
      <c r="I31" s="83">
        <v>2</v>
      </c>
      <c r="J31" s="84">
        <v>3</v>
      </c>
      <c r="K31" s="85">
        <v>4</v>
      </c>
      <c r="L31" s="84">
        <v>5</v>
      </c>
      <c r="M31" s="85">
        <v>6</v>
      </c>
      <c r="N31" s="84">
        <v>7</v>
      </c>
      <c r="O31" s="85">
        <v>8</v>
      </c>
      <c r="P31" s="84">
        <v>9</v>
      </c>
      <c r="Q31" s="85">
        <v>10</v>
      </c>
      <c r="R31" s="86">
        <v>11</v>
      </c>
      <c r="S31" s="87">
        <v>12</v>
      </c>
    </row>
    <row r="32" spans="1:19" ht="11.25" customHeight="1">
      <c r="A32" s="40">
        <f t="shared" si="0"/>
        <v>29</v>
      </c>
      <c r="B32" s="202" t="s">
        <v>354</v>
      </c>
      <c r="C32" s="202"/>
      <c r="D32" s="202"/>
      <c r="E32" s="202"/>
      <c r="F32" s="202"/>
      <c r="G32" s="202"/>
      <c r="H32" s="203"/>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96" t="s">
        <v>250</v>
      </c>
      <c r="C36" s="196"/>
      <c r="D36" s="196"/>
      <c r="E36" s="196"/>
      <c r="F36" s="196"/>
      <c r="G36" s="196"/>
      <c r="H36" s="197"/>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96" t="s">
        <v>251</v>
      </c>
      <c r="C37" s="196"/>
      <c r="D37" s="196"/>
      <c r="E37" s="196"/>
      <c r="F37" s="196"/>
      <c r="G37" s="196"/>
      <c r="H37" s="197"/>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96" t="s">
        <v>252</v>
      </c>
      <c r="C38" s="196"/>
      <c r="D38" s="196"/>
      <c r="E38" s="196"/>
      <c r="F38" s="196"/>
      <c r="G38" s="196"/>
      <c r="H38" s="197"/>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96" t="s">
        <v>253</v>
      </c>
      <c r="C39" s="196"/>
      <c r="D39" s="196"/>
      <c r="E39" s="196"/>
      <c r="F39" s="196"/>
      <c r="G39" s="196"/>
      <c r="H39" s="197"/>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98" t="s">
        <v>254</v>
      </c>
      <c r="C40" s="198"/>
      <c r="D40" s="198"/>
      <c r="E40" s="198"/>
      <c r="F40" s="198"/>
      <c r="G40" s="198"/>
      <c r="H40" s="199"/>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94" t="s">
        <v>351</v>
      </c>
      <c r="E43" s="194"/>
      <c r="F43" s="194"/>
      <c r="G43" s="194"/>
      <c r="H43" s="195"/>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39" t="s">
        <v>366</v>
      </c>
      <c r="C50" s="239"/>
      <c r="D50" s="239"/>
      <c r="E50" s="239"/>
      <c r="F50" s="239"/>
      <c r="G50" s="239"/>
      <c r="H50" s="239"/>
      <c r="I50" s="239"/>
      <c r="J50" s="239"/>
      <c r="K50" s="239"/>
      <c r="L50" s="239"/>
      <c r="M50" s="239"/>
      <c r="N50" s="239"/>
      <c r="O50" s="239"/>
      <c r="P50" s="239"/>
      <c r="Q50" s="239"/>
      <c r="R50" s="239"/>
      <c r="S50" s="239"/>
    </row>
    <row r="51" spans="1:19" ht="22.5" customHeight="1">
      <c r="B51" s="130"/>
      <c r="C51" s="130"/>
      <c r="D51" s="129" t="s">
        <v>367</v>
      </c>
      <c r="E51" s="129"/>
      <c r="F51" s="181"/>
      <c r="G51" s="181"/>
      <c r="H51" s="181"/>
      <c r="I51" s="181"/>
      <c r="M51" s="47" t="s">
        <v>368</v>
      </c>
      <c r="P51" s="181"/>
      <c r="Q51" s="181"/>
      <c r="R51" s="181"/>
      <c r="S51" s="181"/>
    </row>
    <row r="52" spans="1:19" ht="10.4" customHeight="1">
      <c r="D52"/>
      <c r="E52"/>
      <c r="F52" s="182" t="s">
        <v>390</v>
      </c>
      <c r="G52" s="182"/>
      <c r="H52" s="182"/>
      <c r="I52" s="182"/>
      <c r="J52" s="32"/>
      <c r="K52" s="119"/>
      <c r="L52" s="32"/>
      <c r="M52" s="119"/>
      <c r="N52" s="32"/>
      <c r="O52" s="119"/>
      <c r="P52" s="182" t="s">
        <v>390</v>
      </c>
      <c r="Q52" s="182"/>
      <c r="R52" s="182"/>
      <c r="S52" s="182"/>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53" t="s">
        <v>302</v>
      </c>
      <c r="B1" s="253"/>
      <c r="C1" s="253"/>
      <c r="D1" s="253"/>
      <c r="E1" s="253"/>
      <c r="F1" s="141"/>
      <c r="G1" s="140"/>
      <c r="H1" s="141"/>
      <c r="I1" s="141"/>
      <c r="J1" s="140"/>
      <c r="K1" s="141"/>
      <c r="L1" s="141"/>
      <c r="M1" s="140"/>
      <c r="N1" s="141"/>
      <c r="O1" s="141"/>
      <c r="P1" s="141"/>
    </row>
    <row r="2" spans="1:16" ht="14">
      <c r="A2" s="252" t="s">
        <v>284</v>
      </c>
      <c r="B2" s="252"/>
      <c r="C2" s="252"/>
      <c r="D2" s="252"/>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FB4C763AB22994DBC1AC0267C8BC4F1" ma:contentTypeVersion="7" ma:contentTypeDescription="Ein neues Dokument erstellen." ma:contentTypeScope="" ma:versionID="8a730bf2998eeb0e372db9907c1fd623">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24d5086af5d7d92d70eca80abf5e08ac"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fault="INTERNAL" ma:description="Klassifizierung" ma:format="Dropdown" ma:internalName="CONFIDENTIALITY">
      <xsd:simpleType>
        <xsd:restriction base="dms:Choice">
          <xsd:enumeration value="PUBLIC"/>
          <xsd:enumeration value="INTERNAL"/>
          <xsd:enumeration value="CONFIDENTIAL"/>
          <xsd:enumeration value="STRICTLY-CONFIDENTIAL"/>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INTERNAL</CONFIDENTIALIT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90218B-BD56-464D-8BAB-1CCE83483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41FB30-5C9E-4F1B-8353-DF9556F934FE}">
  <ds:schemaRefs>
    <ds:schemaRef ds:uri="http://schemas.microsoft.com/office/2006/metadata/properties"/>
    <ds:schemaRef ds:uri="http://www.w3.org/XML/1998/namespace"/>
    <ds:schemaRef ds:uri="http://purl.org/dc/term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bf584408-68f7-43f9-a875-51b8c1743fcc"/>
    <ds:schemaRef ds:uri="f48c3ea7-45bd-4121-b325-a3e340329d2c"/>
  </ds:schemaRefs>
</ds:datastoreItem>
</file>

<file path=customXml/itemProps3.xml><?xml version="1.0" encoding="utf-8"?>
<ds:datastoreItem xmlns:ds="http://schemas.openxmlformats.org/officeDocument/2006/customXml" ds:itemID="{8D51554E-6559-409A-873A-63E5C408BE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31-1-13-L-assessment-grid-eligibility-en; Stand 05/2026</dc:title>
  <dc:creator>Shah, Shwetal Pankajkumar GIZ IN</dc:creator>
  <cp:lastModifiedBy>Shah, Shwetal Pankajkumar GIZ IN</cp:lastModifiedBy>
  <cp:lastPrinted>2021-09-21T12:54:09Z</cp:lastPrinted>
  <dcterms:created xsi:type="dcterms:W3CDTF">2001-02-21T08:54:43Z</dcterms:created>
  <dcterms:modified xsi:type="dcterms:W3CDTF">2026-10-23T05:53:02Z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0x0101007FB4C763AB22994DBC1AC0267C8BC4F1</vt:lpwstr>
  </property>
</Properties>
</file>