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sanjay_dhar_giz_de/Documents/GIZ/MY ONE DRIVE/CONSUL_2026/SUCHI-10054788/FINAL DOCs/"/>
    </mc:Choice>
  </mc:AlternateContent>
  <xr:revisionPtr revIDLastSave="11" documentId="8_{123FCC49-94E3-44B6-B243-27CC7BFFE35F}" xr6:coauthVersionLast="47" xr6:coauthVersionMax="47" xr10:uidLastSave="{8660090C-BFEE-4ED8-8FDA-385578FE148E}"/>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<sst xmlns="http://schemas.openxmlformats.org/spreadsheetml/2006/main" count="1007" uniqueCount="450">
  <si>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</si>
  <si>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</si>
  <si>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</si>
  <si>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</si>
  <si>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</si>
  <si>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</si>
  <si>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</si>
  <si>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</si>
  <si>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</si>
  <si>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</si>
  <si>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</si>
  <si>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</si>
  <si>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</si>
  <si>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</si>
  <si>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</si>
  <si>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</si>
  <si>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</si>
  <si>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</si>
  <si>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</si>
  <si>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</si>
  <si>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</si>
  <si>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</si>
  <si>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</si>
  <si>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</si>
  <si>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</si>
  <si>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</si>
  <si>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</si>
  <si>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</si>
  <si>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</si>
  <si>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</si>
  <si>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</si>
  <si>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</si>
  <si>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</si>
  <si>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</si>
  <si>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</si>
  <si>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</si>
  <si>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</si>
  <si>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</si>
  <si>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</si>
  <si>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</si>
  <si>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</si>
  <si>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</si>
  <si>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</si>
  <si>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</si>
  <si>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</si>
  <si>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</si>
  <si>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</si>
  <si>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</si>
  <si>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</si>
  <si>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</si>
  <si>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</si>
  <si>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</si>
  <si>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</si>
  <si>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</si>
  <si>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</si>
  <si>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</si>
  <si>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</si>
  <si>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</si>
  <si>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</si>
  <si>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</si>
  <si>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</si>
  <si>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</si>
  <si>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</si>
  <si>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</si>
  <si>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</si>
  <si>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</si>
  <si>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</si>
  <si>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</si>
  <si>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</si>
  <si>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</si>
  <si>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</si>
  <si>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</si>
  <si>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</si>
  <si>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</si>
  <si>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</si>
  <si>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</si>
  <si>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</si>
  <si>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</si>
  <si>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</si>
  <si>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</si>
  <si>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</si>
  <si>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</si>
  <si>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</si>
  <si>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</si>
  <si>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</si>
  <si>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</si>
  <si>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</si>
  <si>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</si>
  <si>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</si>
  <si>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</si>
  <si>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</si>
  <si>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</si>
  <si>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</si>
  <si>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</si>
  <si>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</si>
  <si>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</si>
  <si>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</si>
  <si>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</si>
  <si>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</si>
  <si>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</si>
  <si>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</si>
  <si>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</si>
  <si>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</si>
  <si>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</si>
  <si>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</si>
  <si>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</si>
  <si>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</si>
  <si>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</si>
  <si>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</si>
  <si>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</si>
  <si>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</si>
  <si>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</si>
  <si>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</si>
  <si>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</si>
  <si>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</si>
  <si>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</si>
  <si>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</si>
  <si>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</si>
  <si>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</si>
  <si>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</si>
  <si>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</si>
  <si>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</si>
  <si>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</si>
  <si>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</si>
  <si>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</si>
  <si>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</si>
  <si>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</si>
  <si>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</si>
  <si>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</si>
  <si>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</si>
  <si>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</si>
  <si>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</si>
  <si>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</si>
  <si>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</si>
  <si>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</si>
  <si>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</si>
  <si>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</si>
  <si>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</si>
  <si>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</si>
  <si>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</si>
  <si>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</si>
  <si>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</si>
  <si>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</si>
  <si>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</si>
  <si>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</si>
  <si>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</si>
  <si>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</si>
  <si>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</si>
  <si>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</si>
  <si>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</si>
  <si>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</si>
  <si>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</si>
  <si>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</si>
  <si>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</si>
  <si>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</si>
  <si>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</si>
  <si>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</si>
  <si>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</si>
  <si>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</si>
  <si>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</si>
  <si>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</si>
  <si>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</si>
  <si>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</si>
  <si>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</si>
  <si>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</si>
  <si>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</si>
  <si>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</si>
  <si>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</si>
  <si>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</si>
  <si>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</si>
  <si>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</si>
  <si>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</si>
  <si>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</si>
  <si>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</si>
  <si>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</si>
  <si>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</si>
  <si>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</si>
  <si>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</si>
  <si>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</si>
  <si>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</si>
  <si>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</si>
  <si>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</si>
  <si>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</si>
  <si>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</si>
  <si>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</si>
  <si>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</si>
  <si>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</si>
  <si>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</si>
  <si>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</si>
  <si>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</si>
  <si>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</si>
  <si>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</si>
  <si>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</si>
  <si>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</si>
  <si>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</si>
  <si>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</si>
  <si>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</si>
  <si>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</si>
  <si>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</si>
  <si>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</si>
  <si>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</si>
  <si>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</si>
  <si>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</si>
  <si>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</si>
  <si>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</si>
  <si>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</si>
  <si>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</si>
  <si>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</si>
  <si>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</si>
  <si>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</si>
  <si>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</si>
  <si>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</si>
  <si>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</si>
  <si>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</si>
  <si>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</si>
  <si>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</si>
  <si>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</si>
  <si>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</si>
  <si>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</si>
  <si>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</si>
  <si>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</si>
  <si>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</si>
  <si>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</si>
  <si>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</si>
  <si>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</si>
  <si>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</si>
  <si>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</si>
  <si>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</si>
  <si>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</si>
  <si>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</si>
  <si>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</si>
  <si>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</si>
  <si>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</si>
  <si>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</si>
  <si>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</si>
  <si>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</si>
  <si>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</si>
  <si>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</si>
  <si>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</si>
  <si>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</si>
  <si>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</si>
  <si>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</si>
  <si>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</si>
  <si>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</si>
  <si>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</si>
  <si>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</si>
  <si>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</si>
  <si>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</si>
  <si>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</si>
  <si>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</si>
  <si>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</si>
  <si>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</si>
  <si>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</si>
  <si>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</si>
  <si>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</si>
  <si>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</si>
  <si>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</si>
  <si>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</si>
  <si>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</si>
  <si>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</si>
  <si>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</si>
  <si>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</si>
  <si>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</si>
  <si>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</si>
  <si>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</si>
  <si>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</si>
  <si>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</si>
  <si>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</si>
  <si>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</si>
  <si>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</si>
  <si>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</si>
  <si>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</si>
  <si>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</si>
  <si>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</si>
  <si>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</si>
  <si>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</si>
  <si>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</si>
  <si>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</si>
  <si>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</si>
  <si>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</si>
  <si>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</si>
  <si>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</si>
  <si>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</si>
  <si>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</si>
  <si>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</si>
  <si>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</si>
  <si>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</si>
  <si>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</si>
  <si>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</si>
  <si>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</si>
  <si>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</si>
  <si>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</si>
  <si>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</si>
  <si>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</si>
  <si>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</si>
  <si>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</si>
  <si>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</si>
  <si>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</si>
  <si>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</si>
  <si>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</si>
  <si>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</si>
  <si>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</si>
  <si>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</si>
  <si>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</si>
  <si>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</si>
  <si>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</si>
  <si>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</si>
  <si>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</si>
  <si>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</si>
  <si>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</si>
  <si>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</si>
  <si>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</si>
  <si>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</si>
  <si>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</si>
  <si>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</si>
  <si>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</si>
  <si>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</si>
  <si>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</si>
  <si>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</si>
  <si>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</si>
  <si>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</si>
  <si>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</si>
  <si>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</si>
  <si>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</si>
  <si>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</si>
  <si>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</si>
  <si>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</si>
  <si>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</si>
  <si>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</si>
  <si>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</si>
  <si>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</si>
  <si>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</si>
  <si>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</si>
  <si>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</si>
  <si>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</si>
  <si>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</si>
  <si>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</si>
  <si>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</si>
  <si>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</si>
  <si>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</si>
  <si>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</si>
  <si>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</si>
  <si>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</si>
  <si>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</si>
  <si>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</si>
  <si>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</si>
  <si>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</si>
  <si>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</si>
  <si>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</si>
  <si>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</si>
  <si>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</si>
  <si>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</si>
  <si>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</si>
  <si>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</si>
  <si>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</si>
  <si>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</si>
  <si>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</si>
  <si>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</si>
  <si>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</si>
  <si>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</si>
  <si>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</si>
  <si>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</si>
  <si>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</si>
  <si>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</si>
  <si>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</si>
  <si>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</si>
  <si>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</si>
  <si>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</si>
  <si>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</si>
  <si>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</si>
  <si>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</si>
  <si>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</si>
  <si>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</si>
  <si>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</si>
  <si>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</si>
  <si>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</si>
  <si>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</si>
  <si>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</si>
  <si>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</si>
  <si>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</si>
  <si>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</si>
  <si>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</si>
  <si>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</si>
  <si>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</si>
  <si>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</si>
  <si>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</si>
  <si>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</si>
  <si>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</si>
  <si>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</si>
  <si>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</si>
  <si>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</si>
  <si>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</si>
  <si>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</si>
  <si>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</si>
  <si>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</si>
  <si>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</si>
  <si>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</si>
  <si>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</si>
  <si>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</si>
  <si>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</si>
  <si>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</si>
  <si>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</si>
  <si>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</si>
  <si>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</si>
  <si>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</si>
  <si>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</si>
  <si>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</si>
  <si>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</si>
  <si>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</si>
  <si>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</si>
  <si>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</si>
  <si>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</si>
  <si>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</si>
  <si>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</si>
  <si>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</si>
  <si>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</si>
  <si>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</si>
  <si>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</si>
  <si>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</si>
  <si>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</si>
  <si>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</si>
  <si>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</si>
  <si>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</si>
  <si>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</si>
  <si>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</si>
  <si>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</si>
  <si>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</si>
  <si>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</si>
  <si>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</si>
  <si>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</si>
  <si>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</si>
  <si>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</si>
  <si>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</si>
  <si>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</si>
  <si>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</si>
  <si>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</si>
  <si>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</si>
  <si>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</si>
  <si>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</si>
  <si>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</si>
  <si>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</si>
  <si>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Energy Efficiency in India</t>
  </si>
  <si>
    <t>carbon markets/ emission trading</t>
  </si>
  <si>
    <t>support in policy development</t>
  </si>
  <si>
    <t>5 years of experience in industrial energy efficiency/ decarbonization</t>
  </si>
  <si>
    <t>Minimum two projects with inclusivity inbuilt in the projcet design</t>
  </si>
  <si>
    <t>3 years of experience in projects related to Industrial sectors</t>
  </si>
  <si>
    <t>G-018078-001
18078010000</t>
  </si>
  <si>
    <t>10054788</t>
  </si>
  <si>
    <t>Engagement of a Technical Consulting Firm for Providing Technical Advisory and Review Support for the Implementation of the CCTS.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</si>
</sst>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1">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wrapText="1"/>
      <protection locked="0"/>
    </xf>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3" t="s">
        <v>401</v>
      </c>
      <c r="B1" s="243"/>
      <c r="C1" s="243"/>
    </row>
    <row r="2" spans="1:17">
      <c r="A2" s="244" t="s">
        <v>404</v>
      </c>
      <c r="B2" s="244"/>
      <c r="C2" s="244"/>
      <c r="D2" s="244"/>
      <c r="E2" s="244"/>
      <c r="F2" s="244"/>
      <c r="G2" s="244"/>
      <c r="H2" s="244"/>
    </row>
    <row r="3" spans="1:17">
      <c r="A3" s="244"/>
      <c r="B3" s="244"/>
      <c r="C3" s="244"/>
      <c r="D3" s="244"/>
      <c r="E3" s="244"/>
      <c r="F3" s="244"/>
      <c r="G3" s="244"/>
      <c r="H3" s="244"/>
    </row>
    <row r="4" spans="1:17" ht="7" customHeight="1">
      <c r="A4" s="238"/>
      <c r="B4" s="238"/>
      <c r="C4" s="238"/>
      <c r="D4" s="238"/>
      <c r="E4" s="238"/>
      <c r="F4" s="238"/>
      <c r="G4" s="238"/>
      <c r="H4" s="238"/>
      <c r="I4" s="238"/>
      <c r="J4" s="238"/>
      <c r="K4" s="238"/>
      <c r="L4" s="238"/>
      <c r="M4" s="238"/>
      <c r="N4" s="238"/>
      <c r="O4" s="238"/>
      <c r="P4" s="238"/>
      <c r="Q4" s="238"/>
    </row>
    <row r="5" spans="1:17" ht="12.5">
      <c r="A5" s="163" t="s">
        <v>405</v>
      </c>
      <c r="B5" s="160"/>
      <c r="C5" s="160"/>
      <c r="D5" s="160"/>
      <c r="E5" s="160"/>
      <c r="F5" s="160"/>
      <c r="G5" s="160"/>
      <c r="H5" s="160"/>
      <c r="I5" s="160"/>
      <c r="J5" s="160"/>
      <c r="K5" s="160"/>
      <c r="L5" s="160"/>
      <c r="M5" s="160"/>
      <c r="N5" s="242"/>
      <c r="O5" s="242"/>
      <c r="P5" s="242"/>
      <c r="Q5" s="242"/>
    </row>
    <row r="6" spans="1:17" ht="7" customHeight="1">
      <c r="A6" s="242"/>
      <c r="B6" s="242"/>
      <c r="C6" s="242"/>
      <c r="D6" s="242"/>
      <c r="E6" s="242"/>
      <c r="F6" s="242"/>
      <c r="G6" s="242"/>
      <c r="H6" s="242"/>
      <c r="I6" s="242"/>
      <c r="J6" s="242"/>
      <c r="K6" s="242"/>
      <c r="L6" s="242"/>
      <c r="M6" s="242"/>
      <c r="N6" s="242"/>
      <c r="O6" s="242"/>
      <c r="P6" s="242"/>
      <c r="Q6" s="242"/>
    </row>
    <row r="7" spans="1:17" ht="36" customHeight="1">
      <c r="A7" s="236" t="s">
        <v>406</v>
      </c>
      <c r="B7" s="236"/>
      <c r="C7" s="240" t="s">
        <v>407</v>
      </c>
      <c r="D7" s="241"/>
      <c r="E7" s="241"/>
      <c r="F7" s="241"/>
      <c r="G7" s="241"/>
      <c r="H7" s="241"/>
      <c r="I7" s="241"/>
      <c r="J7" s="241"/>
      <c r="K7" s="241"/>
      <c r="L7" s="241"/>
      <c r="M7" s="241"/>
      <c r="N7" s="241"/>
      <c r="O7" s="241"/>
    </row>
    <row r="8" spans="1:17" ht="7" customHeight="1">
      <c r="A8" s="242"/>
      <c r="B8" s="242"/>
      <c r="C8" s="242"/>
      <c r="D8" s="242"/>
      <c r="E8" s="242"/>
      <c r="F8" s="242"/>
      <c r="G8" s="242"/>
      <c r="H8" s="242"/>
      <c r="I8" s="242"/>
      <c r="J8" s="242"/>
      <c r="K8" s="242"/>
      <c r="L8" s="242"/>
      <c r="M8" s="242"/>
      <c r="N8" s="242"/>
      <c r="O8" s="242"/>
      <c r="P8" s="242"/>
      <c r="Q8" s="242"/>
    </row>
    <row r="9" spans="1:17">
      <c r="A9" s="236" t="s">
        <v>408</v>
      </c>
      <c r="B9" s="236"/>
      <c r="C9" s="237" t="s">
        <v>409</v>
      </c>
      <c r="D9" s="237"/>
      <c r="E9" s="237"/>
      <c r="F9" s="237"/>
      <c r="G9" s="237"/>
      <c r="H9" s="237"/>
      <c r="I9" s="237"/>
      <c r="J9" s="237"/>
      <c r="K9" s="237"/>
      <c r="L9" s="237"/>
      <c r="M9" s="237"/>
      <c r="N9" s="237"/>
      <c r="O9" s="237"/>
      <c r="P9" s="237"/>
      <c r="Q9" s="237"/>
    </row>
    <row r="10" spans="1:17" ht="16.75" customHeight="1">
      <c r="A10" s="236"/>
      <c r="B10" s="236"/>
      <c r="C10" s="237"/>
      <c r="D10" s="237"/>
      <c r="E10" s="237"/>
      <c r="F10" s="237"/>
      <c r="G10" s="237"/>
      <c r="H10" s="237"/>
      <c r="I10" s="237"/>
      <c r="J10" s="237"/>
      <c r="K10" s="237"/>
      <c r="L10" s="237"/>
      <c r="M10" s="237"/>
      <c r="N10" s="237"/>
      <c r="O10" s="237"/>
      <c r="P10" s="237"/>
      <c r="Q10" s="237"/>
    </row>
    <row r="11" spans="1:17" ht="7" customHeight="1">
      <c r="A11" s="235"/>
      <c r="B11" s="235"/>
      <c r="C11" s="235"/>
      <c r="D11" s="235"/>
      <c r="E11" s="235"/>
      <c r="F11" s="235"/>
      <c r="G11" s="235"/>
      <c r="H11" s="235"/>
      <c r="I11" s="235"/>
      <c r="J11" s="235"/>
      <c r="K11" s="235"/>
      <c r="L11" s="235"/>
      <c r="M11" s="235"/>
      <c r="N11" s="235"/>
      <c r="O11" s="235"/>
      <c r="P11" s="235"/>
      <c r="Q11" s="235"/>
    </row>
    <row r="12" spans="1:17" ht="15" customHeight="1">
      <c r="A12" s="236" t="s">
        <v>410</v>
      </c>
      <c r="B12" s="236"/>
      <c r="C12" s="237" t="s">
        <v>411</v>
      </c>
      <c r="D12" s="237"/>
      <c r="E12" s="237"/>
      <c r="F12" s="237"/>
      <c r="G12" s="237"/>
      <c r="H12" s="237"/>
      <c r="I12" s="237"/>
      <c r="J12" s="237"/>
      <c r="K12" s="237"/>
      <c r="L12" s="237"/>
      <c r="M12" s="237"/>
      <c r="N12" s="237"/>
      <c r="O12" s="237"/>
      <c r="P12" s="237"/>
      <c r="Q12" s="5"/>
    </row>
    <row r="13" spans="1:17" ht="11.4" customHeight="1">
      <c r="A13" s="236"/>
      <c r="B13" s="236"/>
      <c r="C13" s="237"/>
      <c r="D13" s="237"/>
      <c r="E13" s="237"/>
      <c r="F13" s="237"/>
      <c r="G13" s="237"/>
      <c r="H13" s="237"/>
      <c r="I13" s="237"/>
      <c r="J13" s="237"/>
      <c r="K13" s="237"/>
      <c r="L13" s="237"/>
      <c r="M13" s="237"/>
      <c r="N13" s="237"/>
      <c r="O13" s="237"/>
      <c r="P13" s="237"/>
      <c r="Q13" s="5"/>
    </row>
    <row r="14" spans="1:17" ht="7" customHeight="1">
      <c r="A14" s="238"/>
      <c r="B14" s="238"/>
      <c r="C14" s="238"/>
      <c r="D14" s="238"/>
      <c r="E14" s="238"/>
      <c r="F14" s="238"/>
      <c r="G14" s="238"/>
      <c r="H14" s="238"/>
      <c r="I14" s="238"/>
      <c r="J14" s="238"/>
      <c r="K14" s="238"/>
      <c r="L14" s="238"/>
      <c r="M14" s="238"/>
      <c r="N14" s="238"/>
      <c r="O14" s="238"/>
      <c r="P14" s="238"/>
      <c r="Q14" s="238"/>
    </row>
    <row r="15" spans="1:17" ht="25.5" customHeight="1">
      <c r="A15" s="236" t="s">
        <v>412</v>
      </c>
      <c r="B15" s="236"/>
      <c r="C15" s="237" t="s">
        <v>413</v>
      </c>
      <c r="D15" s="239"/>
      <c r="E15" s="239"/>
      <c r="F15" s="239"/>
      <c r="G15" s="239"/>
      <c r="H15" s="239"/>
      <c r="I15" s="239"/>
      <c r="J15" s="239"/>
      <c r="K15" s="239"/>
      <c r="L15" s="239"/>
      <c r="M15" s="239"/>
      <c r="N15" s="239"/>
      <c r="O15" s="239"/>
      <c r="P15" s="239"/>
      <c r="Q15" s="239"/>
    </row>
    <row r="16" spans="1:17" ht="9" customHeight="1">
      <c r="A16" s="236"/>
      <c r="B16" s="236"/>
      <c r="C16" s="239"/>
      <c r="D16" s="239"/>
      <c r="E16" s="239"/>
      <c r="F16" s="239"/>
      <c r="G16" s="239"/>
      <c r="H16" s="239"/>
      <c r="I16" s="239"/>
      <c r="J16" s="239"/>
      <c r="K16" s="239"/>
      <c r="L16" s="239"/>
      <c r="M16" s="239"/>
      <c r="N16" s="239"/>
      <c r="O16" s="239"/>
      <c r="P16" s="239"/>
      <c r="Q16" s="239"/>
    </row>
    <row r="17" spans="1:17" ht="7" customHeight="1">
      <c r="A17" s="238"/>
      <c r="B17" s="238"/>
      <c r="C17" s="238"/>
      <c r="D17" s="238"/>
      <c r="E17" s="238"/>
      <c r="F17" s="238"/>
      <c r="G17" s="238"/>
      <c r="H17" s="238"/>
      <c r="I17" s="238"/>
      <c r="J17" s="238"/>
      <c r="K17" s="238"/>
      <c r="L17" s="238"/>
      <c r="M17" s="238"/>
      <c r="N17" s="238"/>
      <c r="O17" s="238"/>
      <c r="P17" s="238"/>
      <c r="Q17" s="238"/>
    </row>
    <row r="18" spans="1:17" ht="15" customHeight="1">
      <c r="A18" s="244" t="s">
        <v>414</v>
      </c>
      <c r="B18" s="244"/>
      <c r="C18" s="244"/>
      <c r="D18" s="244"/>
      <c r="E18" s="244"/>
      <c r="F18" s="244"/>
      <c r="G18" s="244"/>
      <c r="H18" s="244"/>
    </row>
    <row r="19" spans="1:17" ht="2.4" customHeight="1">
      <c r="A19" s="244"/>
      <c r="B19" s="244"/>
      <c r="C19" s="244"/>
      <c r="D19" s="244"/>
      <c r="E19" s="244"/>
      <c r="F19" s="244"/>
      <c r="G19" s="244"/>
      <c r="H19" s="244"/>
    </row>
    <row r="20" spans="1:17" ht="7" customHeight="1"/>
    <row r="21" spans="1:17">
      <c r="A21" s="236" t="s">
        <v>415</v>
      </c>
      <c r="B21" s="236"/>
      <c r="C21" s="237" t="s">
        <v>416</v>
      </c>
      <c r="D21" s="239"/>
      <c r="E21" s="239"/>
      <c r="F21" s="239"/>
      <c r="G21" s="239"/>
      <c r="H21" s="239"/>
      <c r="I21" s="239"/>
      <c r="J21" s="239"/>
      <c r="K21" s="239"/>
      <c r="L21" s="239"/>
      <c r="M21" s="239"/>
      <c r="N21" s="239"/>
      <c r="O21" s="239"/>
      <c r="P21" s="239"/>
    </row>
    <row r="22" spans="1:17" ht="35.4" customHeight="1">
      <c r="A22" s="236"/>
      <c r="B22" s="236"/>
      <c r="C22" s="239"/>
      <c r="D22" s="239"/>
      <c r="E22" s="239"/>
      <c r="F22" s="239"/>
      <c r="G22" s="239"/>
      <c r="H22" s="239"/>
      <c r="I22" s="239"/>
      <c r="J22" s="239"/>
      <c r="K22" s="239"/>
      <c r="L22" s="239"/>
      <c r="M22" s="239"/>
      <c r="N22" s="239"/>
      <c r="O22" s="239"/>
      <c r="P22" s="239"/>
    </row>
    <row r="23" spans="1:17" ht="10.25" customHeight="1">
      <c r="A23" s="238"/>
      <c r="B23" s="238"/>
      <c r="C23" s="238"/>
      <c r="D23" s="238"/>
      <c r="E23" s="238"/>
      <c r="F23" s="238"/>
      <c r="G23" s="238"/>
      <c r="H23" s="238"/>
      <c r="I23" s="238"/>
      <c r="J23" s="238"/>
      <c r="K23" s="238"/>
      <c r="L23" s="238"/>
      <c r="M23" s="238"/>
      <c r="N23" s="238"/>
      <c r="O23" s="238"/>
      <c r="P23" s="238"/>
      <c r="Q23" s="238"/>
    </row>
    <row r="24" spans="1:17" ht="10.25" customHeight="1">
      <c r="A24" s="236" t="s">
        <v>417</v>
      </c>
      <c r="B24" s="236"/>
      <c r="C24" s="237" t="s">
        <v>418</v>
      </c>
      <c r="D24" s="237"/>
      <c r="E24" s="237"/>
      <c r="F24" s="237"/>
      <c r="G24" s="237"/>
      <c r="H24" s="237"/>
      <c r="I24" s="237"/>
      <c r="J24" s="237"/>
      <c r="K24" s="237"/>
      <c r="L24" s="237"/>
      <c r="M24" s="237"/>
      <c r="N24" s="237"/>
      <c r="O24" s="237"/>
      <c r="P24" s="237"/>
      <c r="Q24" s="237"/>
    </row>
    <row r="25" spans="1:17" ht="16" customHeight="1">
      <c r="A25" s="236"/>
      <c r="B25" s="236"/>
      <c r="C25" s="237"/>
      <c r="D25" s="237"/>
      <c r="E25" s="237"/>
      <c r="F25" s="237"/>
      <c r="G25" s="237"/>
      <c r="H25" s="237"/>
      <c r="I25" s="237"/>
      <c r="J25" s="237"/>
      <c r="K25" s="237"/>
      <c r="L25" s="237"/>
      <c r="M25" s="237"/>
      <c r="N25" s="237"/>
      <c r="O25" s="237"/>
      <c r="P25" s="237"/>
      <c r="Q25" s="237"/>
    </row>
    <row r="26" spans="1:17" ht="10.25" customHeight="1">
      <c r="A26" s="238"/>
      <c r="B26" s="238"/>
      <c r="C26" s="238"/>
      <c r="D26" s="238"/>
      <c r="E26" s="238"/>
      <c r="F26" s="238"/>
      <c r="G26" s="238"/>
      <c r="H26" s="238"/>
      <c r="I26" s="238"/>
      <c r="J26" s="238"/>
      <c r="K26" s="238"/>
      <c r="L26" s="238"/>
      <c r="M26" s="238"/>
      <c r="N26" s="238"/>
      <c r="O26" s="238"/>
      <c r="P26" s="238"/>
      <c r="Q26" s="238"/>
    </row>
    <row r="27" spans="1:17" ht="10.25" customHeight="1">
      <c r="A27" s="244" t="s">
        <v>419</v>
      </c>
      <c r="B27" s="244"/>
      <c r="C27" s="244"/>
      <c r="D27" s="244"/>
      <c r="E27" s="244"/>
      <c r="F27" s="244"/>
      <c r="G27" s="244"/>
      <c r="H27" s="244"/>
    </row>
    <row r="28" spans="1:17" ht="10.25" customHeight="1">
      <c r="A28" s="244"/>
      <c r="B28" s="244"/>
      <c r="C28" s="244"/>
      <c r="D28" s="244"/>
      <c r="E28" s="244"/>
      <c r="F28" s="244"/>
      <c r="G28" s="244"/>
      <c r="H28" s="244"/>
    </row>
    <row r="29" spans="1:17" ht="7" customHeight="1">
      <c r="A29" s="238"/>
      <c r="B29" s="238"/>
      <c r="C29" s="238"/>
      <c r="D29" s="238"/>
      <c r="E29" s="238"/>
      <c r="F29" s="238"/>
      <c r="G29" s="238"/>
      <c r="H29" s="238"/>
      <c r="I29" s="238"/>
      <c r="J29" s="238"/>
      <c r="K29" s="238"/>
      <c r="L29" s="238"/>
      <c r="M29" s="238"/>
      <c r="N29" s="238"/>
      <c r="O29" s="238"/>
      <c r="P29" s="238"/>
      <c r="Q29" s="238"/>
    </row>
    <row r="30" spans="1:17" ht="26.4" customHeight="1">
      <c r="A30" s="245" t="s">
        <v>420</v>
      </c>
      <c r="B30" s="245"/>
      <c r="C30" s="245"/>
      <c r="D30" s="245"/>
      <c r="E30" s="245"/>
      <c r="F30" s="245"/>
      <c r="G30" s="245"/>
      <c r="H30" s="245"/>
      <c r="I30" s="245"/>
      <c r="J30" s="245"/>
      <c r="K30" s="245"/>
      <c r="L30" s="245"/>
      <c r="M30" s="245"/>
      <c r="N30" s="245"/>
      <c r="O30" s="245"/>
      <c r="P30" s="245"/>
    </row>
    <row r="31" spans="1:17" ht="18" customHeight="1">
      <c r="A31" s="236" t="s">
        <v>421</v>
      </c>
      <c r="B31" s="246"/>
      <c r="C31" s="246"/>
      <c r="D31" s="246"/>
      <c r="E31" s="246"/>
      <c r="F31" s="246"/>
      <c r="G31" s="246"/>
      <c r="H31" s="246"/>
      <c r="I31" s="246"/>
      <c r="J31" s="246"/>
      <c r="K31" s="246"/>
      <c r="L31" s="246"/>
      <c r="M31" s="246"/>
      <c r="N31" s="246"/>
      <c r="O31" s="246"/>
      <c r="P31" s="246"/>
    </row>
    <row r="32" spans="1:17" ht="18" customHeight="1">
      <c r="A32" s="246"/>
      <c r="B32" s="246"/>
      <c r="C32" s="246"/>
      <c r="D32" s="246"/>
      <c r="E32" s="246"/>
      <c r="F32" s="246"/>
      <c r="G32" s="246"/>
      <c r="H32" s="246"/>
      <c r="I32" s="246"/>
      <c r="J32" s="246"/>
      <c r="K32" s="246"/>
      <c r="L32" s="246"/>
      <c r="M32" s="246"/>
      <c r="N32" s="246"/>
      <c r="O32" s="246"/>
      <c r="P32" s="246"/>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85" zoomScaleNormal="85" zoomScaleSheetLayoutView="75" workbookViewId="0">
      <selection activeCell="K37" sqref="K37"/>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9" t="s">
        <v>422</v>
      </c>
      <c r="B1" s="209"/>
      <c r="C1" s="209"/>
      <c r="D1" s="209"/>
      <c r="E1" s="209"/>
      <c r="F1" s="209"/>
      <c r="G1" s="209"/>
      <c r="H1" s="209"/>
      <c r="I1" s="209"/>
      <c r="J1" s="209"/>
      <c r="K1" s="209"/>
      <c r="L1" s="209"/>
      <c r="M1" s="209"/>
      <c r="N1" s="209"/>
      <c r="O1" s="209"/>
      <c r="P1" s="209"/>
      <c r="Q1" s="212"/>
      <c r="R1" s="212"/>
      <c r="S1" s="212"/>
      <c r="U1" s="36" t="s">
        <v>397</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6" t="s">
        <v>423</v>
      </c>
      <c r="C4" s="226"/>
      <c r="D4" s="171"/>
      <c r="E4" s="171"/>
      <c r="F4" s="171"/>
      <c r="G4" s="171"/>
      <c r="H4" s="177" t="s">
        <v>369</v>
      </c>
      <c r="I4" s="177"/>
      <c r="J4" s="171" t="s">
        <v>441</v>
      </c>
      <c r="K4" s="171"/>
      <c r="L4" s="171"/>
      <c r="M4" s="171"/>
      <c r="N4" s="171"/>
      <c r="O4" s="171"/>
      <c r="P4" s="228" t="s">
        <v>370</v>
      </c>
      <c r="Q4" s="228"/>
      <c r="R4" s="170" t="s">
        <v>447</v>
      </c>
      <c r="S4" s="171"/>
    </row>
    <row r="5" spans="1:21" ht="11.25" customHeight="1">
      <c r="A5" s="40">
        <f t="shared" ref="A5:A47" si="0">ROW(A2)</f>
        <v>2</v>
      </c>
      <c r="B5" s="46" t="s">
        <v>334</v>
      </c>
      <c r="C5" s="47"/>
      <c r="D5" s="171"/>
      <c r="E5" s="171"/>
      <c r="F5" s="171"/>
      <c r="G5" s="171"/>
      <c r="H5" s="213" t="s">
        <v>371</v>
      </c>
      <c r="I5" s="213"/>
      <c r="J5" s="170" t="s">
        <v>449</v>
      </c>
      <c r="K5" s="170"/>
      <c r="L5" s="170"/>
      <c r="M5" s="170"/>
      <c r="N5" s="170"/>
      <c r="O5" s="170"/>
      <c r="P5" s="229" t="s">
        <v>372</v>
      </c>
      <c r="Q5" s="229"/>
      <c r="R5" s="171" t="s">
        <v>448</v>
      </c>
      <c r="S5" s="171"/>
    </row>
    <row r="6" spans="1:21" ht="11.25" customHeight="1">
      <c r="A6" s="40">
        <f t="shared" si="0"/>
        <v>3</v>
      </c>
      <c r="B6" s="46" t="s">
        <v>335</v>
      </c>
      <c r="D6" s="171"/>
      <c r="E6" s="171"/>
      <c r="F6" s="171"/>
      <c r="G6" s="171"/>
      <c r="H6" s="213"/>
      <c r="I6" s="213"/>
      <c r="J6" s="170"/>
      <c r="K6" s="170"/>
      <c r="L6" s="170"/>
      <c r="M6" s="170"/>
      <c r="N6" s="170"/>
      <c r="O6" s="170"/>
      <c r="P6" s="2"/>
      <c r="Q6" s="45"/>
      <c r="R6" s="172"/>
      <c r="S6" s="172"/>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10" t="s">
        <v>342</v>
      </c>
      <c r="K8" s="211"/>
      <c r="L8" s="210" t="s">
        <v>343</v>
      </c>
      <c r="M8" s="211"/>
      <c r="N8" s="210" t="s">
        <v>344</v>
      </c>
      <c r="O8" s="211"/>
      <c r="P8" s="210" t="s">
        <v>345</v>
      </c>
      <c r="Q8" s="211"/>
      <c r="R8" s="210" t="s">
        <v>346</v>
      </c>
      <c r="S8" s="211"/>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4" t="s">
        <v>428</v>
      </c>
      <c r="F10" s="224"/>
      <c r="G10" s="224"/>
      <c r="H10" s="224"/>
      <c r="I10" s="225"/>
      <c r="J10" s="178" t="s">
        <v>433</v>
      </c>
      <c r="K10" s="179"/>
      <c r="L10" s="178" t="s">
        <v>433</v>
      </c>
      <c r="M10" s="179"/>
      <c r="N10" s="178" t="s">
        <v>433</v>
      </c>
      <c r="O10" s="179"/>
      <c r="P10" s="178" t="s">
        <v>433</v>
      </c>
      <c r="Q10" s="179"/>
      <c r="R10" s="178" t="s">
        <v>433</v>
      </c>
      <c r="S10" s="179"/>
    </row>
    <row r="11" spans="1:21" ht="28.5" customHeight="1">
      <c r="A11" s="40">
        <f t="shared" si="0"/>
        <v>8</v>
      </c>
      <c r="B11" s="216" t="s">
        <v>440</v>
      </c>
      <c r="C11" s="216"/>
      <c r="D11" s="216"/>
      <c r="E11" s="216"/>
      <c r="F11" s="216"/>
      <c r="G11" s="216"/>
      <c r="H11" s="60"/>
      <c r="I11" s="61"/>
      <c r="J11" s="207"/>
      <c r="K11" s="208"/>
      <c r="L11" s="207"/>
      <c r="M11" s="208"/>
      <c r="N11" s="207"/>
      <c r="O11" s="208"/>
      <c r="P11" s="207"/>
      <c r="Q11" s="208"/>
      <c r="R11" s="207"/>
      <c r="S11" s="208"/>
    </row>
    <row r="12" spans="1:21" ht="22.75" customHeight="1">
      <c r="A12" s="40">
        <f t="shared" si="0"/>
        <v>9</v>
      </c>
      <c r="B12" s="217" t="s">
        <v>436</v>
      </c>
      <c r="C12" s="217"/>
      <c r="D12" s="217"/>
      <c r="E12" s="217"/>
      <c r="F12" s="217"/>
      <c r="G12" s="217"/>
      <c r="H12" s="62"/>
      <c r="I12" s="63"/>
      <c r="J12" s="180"/>
      <c r="K12" s="181"/>
      <c r="L12" s="180"/>
      <c r="M12" s="181"/>
      <c r="N12" s="180"/>
      <c r="O12" s="181"/>
      <c r="P12" s="180"/>
      <c r="Q12" s="181"/>
      <c r="R12" s="180"/>
      <c r="S12" s="181"/>
    </row>
    <row r="13" spans="1:21" ht="22.75" customHeight="1">
      <c r="A13" s="40">
        <f t="shared" ref="A13:A20" si="1">ROW(A10)</f>
        <v>10</v>
      </c>
      <c r="B13" s="217" t="s">
        <v>437</v>
      </c>
      <c r="C13" s="217"/>
      <c r="D13" s="217"/>
      <c r="E13" s="217"/>
      <c r="F13" s="217"/>
      <c r="G13" s="217"/>
      <c r="H13" s="62"/>
      <c r="I13" s="63"/>
      <c r="J13" s="180"/>
      <c r="K13" s="181"/>
      <c r="L13" s="180"/>
      <c r="M13" s="181"/>
      <c r="N13" s="180"/>
      <c r="O13" s="181"/>
      <c r="P13" s="180"/>
      <c r="Q13" s="181"/>
      <c r="R13" s="180"/>
      <c r="S13" s="181"/>
      <c r="U13" s="64"/>
    </row>
    <row r="14" spans="1:21" ht="14.4" hidden="1" customHeight="1">
      <c r="A14" s="40">
        <f t="shared" si="1"/>
        <v>11</v>
      </c>
      <c r="B14" s="221"/>
      <c r="C14" s="221"/>
      <c r="D14" s="221"/>
      <c r="E14" s="221"/>
      <c r="F14" s="221"/>
      <c r="G14" s="221"/>
      <c r="H14" s="62"/>
      <c r="I14" s="63"/>
      <c r="J14" s="180"/>
      <c r="K14" s="181"/>
      <c r="L14" s="180"/>
      <c r="M14" s="181"/>
      <c r="N14" s="180"/>
      <c r="O14" s="181"/>
      <c r="P14" s="180"/>
      <c r="Q14" s="181"/>
      <c r="R14" s="180"/>
      <c r="S14" s="181"/>
      <c r="U14" s="64"/>
    </row>
    <row r="15" spans="1:21" ht="12.15" customHeight="1">
      <c r="A15" s="40">
        <f t="shared" si="1"/>
        <v>12</v>
      </c>
      <c r="B15" s="217" t="s">
        <v>427</v>
      </c>
      <c r="C15" s="217"/>
      <c r="D15" s="217"/>
      <c r="E15" s="217"/>
      <c r="F15" s="217"/>
      <c r="G15" s="217"/>
      <c r="H15" s="62"/>
      <c r="I15" s="63"/>
      <c r="J15" s="180"/>
      <c r="K15" s="181"/>
      <c r="L15" s="180"/>
      <c r="M15" s="181"/>
      <c r="N15" s="180"/>
      <c r="O15" s="181"/>
      <c r="P15" s="180"/>
      <c r="Q15" s="181"/>
      <c r="R15" s="180"/>
      <c r="S15" s="181"/>
    </row>
    <row r="16" spans="1:21" ht="12.15" customHeight="1">
      <c r="A16" s="40">
        <f t="shared" si="1"/>
        <v>13</v>
      </c>
      <c r="B16" s="218" t="s">
        <v>338</v>
      </c>
      <c r="C16" s="218"/>
      <c r="D16" s="218"/>
      <c r="E16" s="218"/>
      <c r="F16" s="218"/>
      <c r="G16" s="218"/>
      <c r="H16" s="65"/>
      <c r="I16" s="63"/>
      <c r="J16" s="180"/>
      <c r="K16" s="181"/>
      <c r="L16" s="180"/>
      <c r="M16" s="181"/>
      <c r="N16" s="180"/>
      <c r="O16" s="181"/>
      <c r="P16" s="180"/>
      <c r="Q16" s="181"/>
      <c r="R16" s="180"/>
      <c r="S16" s="181"/>
    </row>
    <row r="17" spans="1:19" ht="32" customHeight="1">
      <c r="A17" s="40">
        <f t="shared" si="1"/>
        <v>14</v>
      </c>
      <c r="B17" s="192" t="s">
        <v>432</v>
      </c>
      <c r="C17" s="192"/>
      <c r="D17" s="192"/>
      <c r="E17" s="192"/>
      <c r="F17" s="192"/>
      <c r="G17" s="66" t="s">
        <v>339</v>
      </c>
      <c r="H17" s="24">
        <v>150000</v>
      </c>
      <c r="I17" s="165" t="s">
        <v>435</v>
      </c>
      <c r="J17" s="180"/>
      <c r="K17" s="181"/>
      <c r="L17" s="180"/>
      <c r="M17" s="181"/>
      <c r="N17" s="180"/>
      <c r="O17" s="181"/>
      <c r="P17" s="180"/>
      <c r="Q17" s="181"/>
      <c r="R17" s="180"/>
      <c r="S17" s="181"/>
    </row>
    <row r="18" spans="1:19" ht="19.5" customHeight="1">
      <c r="A18" s="40">
        <f t="shared" si="1"/>
        <v>15</v>
      </c>
      <c r="B18" s="196" t="s">
        <v>389</v>
      </c>
      <c r="C18" s="196"/>
      <c r="D18" s="196"/>
      <c r="E18" s="196"/>
      <c r="F18" s="196"/>
      <c r="G18" s="67" t="s">
        <v>339</v>
      </c>
      <c r="H18" s="25">
        <v>10</v>
      </c>
      <c r="I18" s="164" t="s">
        <v>341</v>
      </c>
      <c r="J18" s="180"/>
      <c r="K18" s="181"/>
      <c r="L18" s="180"/>
      <c r="M18" s="181"/>
      <c r="N18" s="180"/>
      <c r="O18" s="181"/>
      <c r="P18" s="180"/>
      <c r="Q18" s="181"/>
      <c r="R18" s="180"/>
      <c r="S18" s="181"/>
    </row>
    <row r="19" spans="1:19" ht="11.25" customHeight="1">
      <c r="A19" s="40">
        <f t="shared" si="1"/>
        <v>16</v>
      </c>
      <c r="B19" s="68" t="s">
        <v>340</v>
      </c>
      <c r="C19" s="69"/>
      <c r="D19" s="69"/>
      <c r="E19" s="69"/>
      <c r="F19" s="69"/>
      <c r="G19" s="69"/>
      <c r="H19" s="70"/>
      <c r="I19" s="71"/>
      <c r="J19" s="207"/>
      <c r="K19" s="208"/>
      <c r="L19" s="207"/>
      <c r="M19" s="208"/>
      <c r="N19" s="207"/>
      <c r="O19" s="208"/>
      <c r="P19" s="207"/>
      <c r="Q19" s="208"/>
      <c r="R19" s="207"/>
      <c r="S19" s="208"/>
    </row>
    <row r="20" spans="1:19" s="4" customFormat="1" ht="4.25" customHeight="1">
      <c r="A20" s="40">
        <f t="shared" si="1"/>
        <v>17</v>
      </c>
      <c r="B20" s="72"/>
      <c r="C20" s="72"/>
      <c r="D20" s="72"/>
      <c r="E20" s="72"/>
      <c r="F20" s="72"/>
      <c r="G20" s="72"/>
      <c r="H20" s="72"/>
      <c r="I20" s="26"/>
      <c r="J20" s="214"/>
      <c r="K20" s="215"/>
      <c r="L20" s="214"/>
      <c r="M20" s="215"/>
      <c r="N20" s="214"/>
      <c r="O20" s="215"/>
      <c r="P20" s="214"/>
      <c r="Q20" s="215"/>
      <c r="R20" s="214"/>
      <c r="S20" s="215"/>
    </row>
    <row r="21" spans="1:19" s="4" customFormat="1" ht="13">
      <c r="A21" s="40">
        <f t="shared" si="0"/>
        <v>18</v>
      </c>
      <c r="B21" s="57" t="s">
        <v>347</v>
      </c>
      <c r="C21" s="73"/>
      <c r="D21" s="73"/>
      <c r="E21" s="222" t="s">
        <v>428</v>
      </c>
      <c r="F21" s="222"/>
      <c r="G21" s="222"/>
      <c r="H21" s="222"/>
      <c r="I21" s="223"/>
      <c r="J21" s="178" t="s">
        <v>433</v>
      </c>
      <c r="K21" s="179"/>
      <c r="L21" s="178" t="s">
        <v>433</v>
      </c>
      <c r="M21" s="179"/>
      <c r="N21" s="178" t="s">
        <v>433</v>
      </c>
      <c r="O21" s="179"/>
      <c r="P21" s="178" t="s">
        <v>433</v>
      </c>
      <c r="Q21" s="179"/>
      <c r="R21" s="178" t="s">
        <v>433</v>
      </c>
      <c r="S21" s="179"/>
    </row>
    <row r="22" spans="1:19" ht="22.65" customHeight="1">
      <c r="A22" s="40">
        <f t="shared" si="0"/>
        <v>19</v>
      </c>
      <c r="B22" s="193" t="s">
        <v>348</v>
      </c>
      <c r="C22" s="193"/>
      <c r="D22" s="193"/>
      <c r="E22" s="193"/>
      <c r="F22" s="193"/>
      <c r="G22" s="193"/>
      <c r="H22" s="27">
        <v>20000</v>
      </c>
      <c r="I22" s="166" t="s">
        <v>435</v>
      </c>
      <c r="J22" s="207"/>
      <c r="K22" s="208"/>
      <c r="L22" s="207"/>
      <c r="M22" s="208"/>
      <c r="N22" s="207"/>
      <c r="O22" s="208"/>
      <c r="P22" s="207"/>
      <c r="Q22" s="208"/>
      <c r="R22" s="207"/>
      <c r="S22" s="208"/>
    </row>
    <row r="23" spans="1:19" ht="33.5" customHeight="1">
      <c r="A23" s="40">
        <f t="shared" si="0"/>
        <v>20</v>
      </c>
      <c r="B23" s="74" t="s">
        <v>349</v>
      </c>
      <c r="C23" s="28">
        <v>2</v>
      </c>
      <c r="D23" s="205" t="str">
        <f>" reference project"&amp;IF(C23=1,"","s")&amp;" in the technical field"</f>
        <v xml:space="preserve"> reference projects in the technical field</v>
      </c>
      <c r="E23" s="205"/>
      <c r="F23" s="201" t="s">
        <v>442</v>
      </c>
      <c r="G23" s="201"/>
      <c r="H23" s="201"/>
      <c r="I23" s="202"/>
      <c r="J23" s="197"/>
      <c r="K23" s="198"/>
      <c r="L23" s="197"/>
      <c r="M23" s="198"/>
      <c r="N23" s="197"/>
      <c r="O23" s="198"/>
      <c r="P23" s="197"/>
      <c r="Q23" s="198"/>
      <c r="R23" s="197"/>
      <c r="S23" s="198"/>
    </row>
    <row r="24" spans="1:19" ht="63" customHeight="1">
      <c r="A24" s="40">
        <f t="shared" si="0"/>
        <v>21</v>
      </c>
      <c r="B24" s="75" t="s">
        <v>438</v>
      </c>
      <c r="C24" s="29">
        <v>1</v>
      </c>
      <c r="D24" s="75" t="str">
        <f>" reference project"&amp;IF(C24=1,"","s")</f>
        <v xml:space="preserve"> reference project</v>
      </c>
      <c r="E24" s="206" t="s">
        <v>443</v>
      </c>
      <c r="F24" s="206"/>
      <c r="G24" s="206"/>
      <c r="H24" s="194" t="s">
        <v>439</v>
      </c>
      <c r="I24" s="195"/>
      <c r="J24" s="199"/>
      <c r="K24" s="200"/>
      <c r="L24" s="199"/>
      <c r="M24" s="200"/>
      <c r="N24" s="199"/>
      <c r="O24" s="200"/>
      <c r="P24" s="199"/>
      <c r="Q24" s="200"/>
      <c r="R24" s="199"/>
      <c r="S24" s="200"/>
    </row>
    <row r="25" spans="1:19" ht="11.25" customHeight="1">
      <c r="A25" s="40">
        <f t="shared" si="0"/>
        <v>22</v>
      </c>
      <c r="B25" s="219" t="s">
        <v>340</v>
      </c>
      <c r="C25" s="219"/>
      <c r="D25" s="219"/>
      <c r="E25" s="219"/>
      <c r="F25" s="219"/>
      <c r="G25" s="219"/>
      <c r="H25" s="219"/>
      <c r="I25" s="220"/>
      <c r="J25" s="203" t="str">
        <f>IF(J23="nein",Auswahllisten!$F$3,IF(J23="ja",Auswahllisten!$F$2," "))</f>
        <v xml:space="preserve"> </v>
      </c>
      <c r="K25" s="204"/>
      <c r="L25" s="203" t="str">
        <f>IF(L23="nein",Auswahllisten!$F$3,IF(L23="ja",Auswahllisten!$F$2," "))</f>
        <v xml:space="preserve"> </v>
      </c>
      <c r="M25" s="204"/>
      <c r="N25" s="203" t="str">
        <f>IF(N23="nein",Auswahllisten!$F$3,IF(N23="ja",Auswahllisten!$F$2," "))</f>
        <v xml:space="preserve"> </v>
      </c>
      <c r="O25" s="204"/>
      <c r="P25" s="203" t="str">
        <f>IF(P23="nein",Auswahllisten!$F$3,IF(P23="ja",Auswahllisten!$F$2," "))</f>
        <v xml:space="preserve"> </v>
      </c>
      <c r="Q25" s="204"/>
      <c r="R25" s="203" t="str">
        <f>IF(R23="nein",Auswahllisten!$F$3,IF(R23="ja",Auswahllisten!$F$2," "))</f>
        <v xml:space="preserve"> </v>
      </c>
      <c r="S25" s="204"/>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3" t="s">
        <v>352</v>
      </c>
      <c r="C27" s="173"/>
      <c r="D27" s="173"/>
      <c r="E27" s="173"/>
      <c r="F27" s="173"/>
      <c r="G27" s="173"/>
      <c r="H27" s="173"/>
      <c r="I27" s="174"/>
      <c r="J27" s="175" t="str">
        <f>IF( OR(J19=Auswahllisten!$F$3,J25=Auswahllisten!$F$3), Auswahllisten!$F$3, IF(AND(J19=Auswahllisten!$F$2,J25=Auswahllisten!$F$2), Auswahllisten!$F$2, ""))</f>
        <v/>
      </c>
      <c r="K27" s="176"/>
      <c r="L27" s="175" t="str">
        <f>IF( OR(L19=Auswahllisten!$F$3,L25=Auswahllisten!$F$3), Auswahllisten!$F$3, IF(AND(L19=Auswahllisten!$F$2,L25=Auswahllisten!$F$2), Auswahllisten!$F$2, ""))</f>
        <v/>
      </c>
      <c r="M27" s="176"/>
      <c r="N27" s="175" t="str">
        <f>IF( OR(N19=Auswahllisten!$F$3,N25=Auswahllisten!$F$3), Auswahllisten!$F$3, IF(AND(N19=Auswahllisten!$F$2,N25=Auswahllisten!$F$2), Auswahllisten!$F$2, ""))</f>
        <v/>
      </c>
      <c r="O27" s="176"/>
      <c r="P27" s="175" t="str">
        <f>IF( OR(P19=Auswahllisten!$F$3,P25=Auswahllisten!$F$3), Auswahllisten!$F$3, IF(AND(P19=Auswahllisten!$F$2,P25=Auswahllisten!$F$2), Auswahllisten!$F$2, ""))</f>
        <v/>
      </c>
      <c r="Q27" s="176"/>
      <c r="R27" s="175" t="str">
        <f>IF( OR(R19=Auswahllisten!$F$3,R25=Auswahllisten!$F$3), Auswahllisten!$F$3, IF(AND(R19=Auswahllisten!$F$2,R25=Auswahllisten!$F$2), Auswahllisten!$F$2, ""))</f>
        <v/>
      </c>
      <c r="S27" s="176"/>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8">
        <v>1</v>
      </c>
      <c r="C31" s="188"/>
      <c r="D31" s="188"/>
      <c r="E31" s="188"/>
      <c r="F31" s="188"/>
      <c r="G31" s="188"/>
      <c r="H31" s="189"/>
      <c r="I31" s="83">
        <v>2</v>
      </c>
      <c r="J31" s="84">
        <v>3</v>
      </c>
      <c r="K31" s="85">
        <v>4</v>
      </c>
      <c r="L31" s="84">
        <v>5</v>
      </c>
      <c r="M31" s="85">
        <v>6</v>
      </c>
      <c r="N31" s="84">
        <v>7</v>
      </c>
      <c r="O31" s="85">
        <v>8</v>
      </c>
      <c r="P31" s="84">
        <v>9</v>
      </c>
      <c r="Q31" s="85">
        <v>10</v>
      </c>
      <c r="R31" s="86">
        <v>11</v>
      </c>
      <c r="S31" s="87">
        <v>12</v>
      </c>
    </row>
    <row r="32" spans="1:19" ht="11.25" customHeight="1">
      <c r="A32" s="40">
        <f t="shared" si="0"/>
        <v>29</v>
      </c>
      <c r="B32" s="190" t="s">
        <v>354</v>
      </c>
      <c r="C32" s="190"/>
      <c r="D32" s="190"/>
      <c r="E32" s="190"/>
      <c r="F32" s="190"/>
      <c r="G32" s="190"/>
      <c r="H32" s="191"/>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4" t="s">
        <v>444</v>
      </c>
      <c r="C36" s="184"/>
      <c r="D36" s="184"/>
      <c r="E36" s="184"/>
      <c r="F36" s="184"/>
      <c r="G36" s="184"/>
      <c r="H36" s="185"/>
      <c r="I36" s="15">
        <v>25</v>
      </c>
      <c r="J36" s="12"/>
      <c r="K36" s="106">
        <f>J36*$I36</f>
        <v>0</v>
      </c>
      <c r="L36" s="12"/>
      <c r="M36" s="106">
        <f>L36*$I36</f>
        <v>0</v>
      </c>
      <c r="N36" s="12"/>
      <c r="O36" s="106">
        <f>N36*$I36</f>
        <v>0</v>
      </c>
      <c r="P36" s="12"/>
      <c r="Q36" s="106">
        <f>P36*$I36</f>
        <v>0</v>
      </c>
      <c r="R36" s="12"/>
      <c r="S36" s="106">
        <f>R36*$I36</f>
        <v>0</v>
      </c>
    </row>
    <row r="37" spans="1:19" ht="24.5" customHeight="1">
      <c r="A37" s="40">
        <f t="shared" si="0"/>
        <v>34</v>
      </c>
      <c r="B37" s="184" t="s">
        <v>446</v>
      </c>
      <c r="C37" s="184"/>
      <c r="D37" s="184"/>
      <c r="E37" s="184"/>
      <c r="F37" s="184"/>
      <c r="G37" s="184"/>
      <c r="H37" s="185"/>
      <c r="I37" s="15">
        <v>20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4" t="s">
        <v>445</v>
      </c>
      <c r="C38" s="184"/>
      <c r="D38" s="184"/>
      <c r="E38" s="184"/>
      <c r="F38" s="184"/>
      <c r="G38" s="184"/>
      <c r="H38" s="185"/>
      <c r="I38" s="15">
        <v>20</v>
      </c>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4"/>
      <c r="C39" s="184"/>
      <c r="D39" s="184"/>
      <c r="E39" s="184"/>
      <c r="F39" s="184"/>
      <c r="G39" s="184"/>
      <c r="H39" s="185"/>
      <c r="I39" s="15"/>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186"/>
      <c r="C40" s="186"/>
      <c r="D40" s="186"/>
      <c r="E40" s="186"/>
      <c r="F40" s="186"/>
      <c r="G40" s="186"/>
      <c r="H40" s="187"/>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65</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182" t="s">
        <v>434</v>
      </c>
      <c r="E43" s="182"/>
      <c r="F43" s="182"/>
      <c r="G43" s="182"/>
      <c r="H43" s="183"/>
      <c r="I43" s="18">
        <v>20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15</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7" t="s">
        <v>366</v>
      </c>
      <c r="C50" s="227"/>
      <c r="D50" s="227"/>
      <c r="E50" s="227"/>
      <c r="F50" s="227"/>
      <c r="G50" s="227"/>
      <c r="H50" s="227"/>
      <c r="I50" s="227"/>
      <c r="J50" s="227"/>
      <c r="K50" s="227"/>
      <c r="L50" s="227"/>
      <c r="M50" s="227"/>
      <c r="N50" s="227"/>
      <c r="O50" s="227"/>
      <c r="P50" s="227"/>
      <c r="Q50" s="227"/>
      <c r="R50" s="227"/>
      <c r="S50" s="227"/>
    </row>
    <row r="51" spans="1:19" ht="22.5" customHeight="1">
      <c r="B51" s="130"/>
      <c r="C51" s="130"/>
      <c r="D51" s="129" t="s">
        <v>367</v>
      </c>
      <c r="E51" s="129"/>
      <c r="F51" s="168"/>
      <c r="G51" s="168"/>
      <c r="H51" s="168"/>
      <c r="I51" s="168"/>
      <c r="M51" s="47" t="s">
        <v>368</v>
      </c>
      <c r="P51" s="168"/>
      <c r="Q51" s="168"/>
      <c r="R51" s="168"/>
      <c r="S51" s="168"/>
    </row>
    <row r="52" spans="1:19" ht="10.25" customHeight="1">
      <c r="D52"/>
      <c r="E52"/>
      <c r="F52" s="169" t="s">
        <v>390</v>
      </c>
      <c r="G52" s="169"/>
      <c r="H52" s="169"/>
      <c r="I52" s="169"/>
      <c r="J52" s="32"/>
      <c r="K52" s="119"/>
      <c r="L52" s="32"/>
      <c r="M52" s="119"/>
      <c r="N52" s="32"/>
      <c r="O52" s="119"/>
      <c r="P52" s="169" t="s">
        <v>390</v>
      </c>
      <c r="Q52" s="169"/>
      <c r="R52" s="169"/>
      <c r="S52" s="169"/>
    </row>
  </sheetData>
  <sheetProtection algorithmName="SHA-512" hashValue="/fUR8RrpAPp372fd7p9ILZ0OGGbLGbQ9iVVwokyMj8AesO/Te5AqoMsXIQ5eyRZsHlcduZuyPcu+0aFakH2XcA==" saltValue="qefdMEtlGPujNUqKAUHcjg=="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9" t="s">
        <v>422</v>
      </c>
      <c r="B1" s="209"/>
      <c r="C1" s="209"/>
      <c r="D1" s="209"/>
      <c r="E1" s="209"/>
      <c r="F1" s="209"/>
      <c r="G1" s="209"/>
      <c r="H1" s="209"/>
      <c r="I1" s="209"/>
      <c r="J1" s="209"/>
      <c r="K1" s="209"/>
      <c r="L1" s="209"/>
      <c r="M1" s="209"/>
      <c r="N1" s="209"/>
      <c r="O1" s="209"/>
      <c r="P1" s="209"/>
      <c r="Q1" s="212"/>
      <c r="R1" s="212"/>
      <c r="S1" s="212"/>
      <c r="U1" s="34" t="s">
        <v>398</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6" t="s">
        <v>423</v>
      </c>
      <c r="C4" s="226"/>
      <c r="D4" s="247" t="str">
        <f>IF('CandidateTenderer 1-5'!$D$4 = "", "", 'CandidateTenderer 1-5'!$D$4)</f>
        <v/>
      </c>
      <c r="E4" s="247"/>
      <c r="F4" s="247"/>
      <c r="G4" s="247"/>
      <c r="H4" s="177" t="s">
        <v>369</v>
      </c>
      <c r="I4" s="177"/>
      <c r="J4" s="247" t="str">
        <f>IF('CandidateTenderer 1-5'!$J$4 = "", "", 'CandidateTenderer 1-5'!$J$4)</f>
        <v>Energy Efficiency in India</v>
      </c>
      <c r="K4" s="247"/>
      <c r="L4" s="247"/>
      <c r="M4" s="247"/>
      <c r="N4" s="247"/>
      <c r="O4" s="247"/>
      <c r="P4" s="228" t="s">
        <v>370</v>
      </c>
      <c r="Q4" s="228"/>
      <c r="R4" s="247" t="str">
        <f>IF('CandidateTenderer 1-5'!$R$4 = "", "", 'CandidateTenderer 1-5'!$R$4)</f>
        <v>G-018078-001
18078010000</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Engagement of a Technical Consulting Firm for Providing Technical Advisory and Review Support for the Implementation of the CCTS.</v>
      </c>
      <c r="K5" s="247"/>
      <c r="L5" s="247"/>
      <c r="M5" s="247"/>
      <c r="N5" s="247"/>
      <c r="O5" s="247"/>
      <c r="P5" s="229" t="s">
        <v>372</v>
      </c>
      <c r="Q5" s="229"/>
      <c r="R5" s="247" t="str">
        <f>IF('CandidateTenderer 1-5'!$R$5 = "", "", 'CandidateTenderer 1-5'!$R$5)</f>
        <v>10054788</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72"/>
      <c r="S6" s="172"/>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10" t="s">
        <v>373</v>
      </c>
      <c r="K8" s="211"/>
      <c r="L8" s="210" t="s">
        <v>374</v>
      </c>
      <c r="M8" s="211"/>
      <c r="N8" s="210" t="s">
        <v>375</v>
      </c>
      <c r="O8" s="211"/>
      <c r="P8" s="210" t="s">
        <v>376</v>
      </c>
      <c r="Q8" s="211"/>
      <c r="R8" s="210" t="s">
        <v>377</v>
      </c>
      <c r="S8" s="211"/>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4" t="s">
        <v>428</v>
      </c>
      <c r="F10" s="224"/>
      <c r="G10" s="224"/>
      <c r="H10" s="224"/>
      <c r="I10" s="225"/>
      <c r="J10" s="178" t="s">
        <v>433</v>
      </c>
      <c r="K10" s="179"/>
      <c r="L10" s="178" t="s">
        <v>433</v>
      </c>
      <c r="M10" s="179"/>
      <c r="N10" s="178" t="s">
        <v>433</v>
      </c>
      <c r="O10" s="179"/>
      <c r="P10" s="178" t="s">
        <v>433</v>
      </c>
      <c r="Q10" s="179"/>
      <c r="R10" s="178" t="s">
        <v>433</v>
      </c>
      <c r="S10" s="179"/>
    </row>
    <row r="11" spans="1:21" ht="12.15" customHeight="1">
      <c r="A11" s="40">
        <f t="shared" si="0"/>
        <v>8</v>
      </c>
      <c r="B11" s="216" t="s">
        <v>424</v>
      </c>
      <c r="C11" s="216"/>
      <c r="D11" s="216"/>
      <c r="E11" s="216"/>
      <c r="F11" s="216"/>
      <c r="G11" s="216"/>
      <c r="H11" s="60"/>
      <c r="I11" s="61"/>
      <c r="J11" s="207"/>
      <c r="K11" s="208"/>
      <c r="L11" s="207"/>
      <c r="M11" s="208"/>
      <c r="N11" s="207"/>
      <c r="O11" s="208"/>
      <c r="P11" s="207"/>
      <c r="Q11" s="208"/>
      <c r="R11" s="207"/>
      <c r="S11" s="208"/>
    </row>
    <row r="12" spans="1:21" ht="23" customHeight="1">
      <c r="A12" s="40">
        <f t="shared" si="0"/>
        <v>9</v>
      </c>
      <c r="B12" s="217" t="s">
        <v>425</v>
      </c>
      <c r="C12" s="217"/>
      <c r="D12" s="217"/>
      <c r="E12" s="217"/>
      <c r="F12" s="217"/>
      <c r="G12" s="217"/>
      <c r="H12" s="62"/>
      <c r="I12" s="63"/>
      <c r="J12" s="180"/>
      <c r="K12" s="181"/>
      <c r="L12" s="180"/>
      <c r="M12" s="181"/>
      <c r="N12" s="180"/>
      <c r="O12" s="181"/>
      <c r="P12" s="180"/>
      <c r="Q12" s="181"/>
      <c r="R12" s="180"/>
      <c r="S12" s="181"/>
    </row>
    <row r="13" spans="1:21" ht="23" customHeight="1">
      <c r="A13" s="40">
        <f t="shared" ref="A13:A20" si="1">ROW(A10)</f>
        <v>10</v>
      </c>
      <c r="B13" s="217" t="s">
        <v>426</v>
      </c>
      <c r="C13" s="217"/>
      <c r="D13" s="217"/>
      <c r="E13" s="217"/>
      <c r="F13" s="217"/>
      <c r="G13" s="217"/>
      <c r="H13" s="62"/>
      <c r="I13" s="63"/>
      <c r="J13" s="180"/>
      <c r="K13" s="181"/>
      <c r="L13" s="180"/>
      <c r="M13" s="181"/>
      <c r="N13" s="180"/>
      <c r="O13" s="181"/>
      <c r="P13" s="180"/>
      <c r="Q13" s="181"/>
      <c r="R13" s="180"/>
      <c r="S13" s="181"/>
      <c r="U13" s="64"/>
    </row>
    <row r="14" spans="1:21" ht="12.15" hidden="1" customHeight="1">
      <c r="A14" s="40">
        <f t="shared" si="1"/>
        <v>11</v>
      </c>
      <c r="B14" s="221" t="s">
        <v>391</v>
      </c>
      <c r="C14" s="217"/>
      <c r="D14" s="217"/>
      <c r="E14" s="217"/>
      <c r="F14" s="217"/>
      <c r="G14" s="217"/>
      <c r="H14" s="62"/>
      <c r="I14" s="63"/>
      <c r="J14" s="180"/>
      <c r="K14" s="181"/>
      <c r="L14" s="180"/>
      <c r="M14" s="181"/>
      <c r="N14" s="180"/>
      <c r="O14" s="181"/>
      <c r="P14" s="180"/>
      <c r="Q14" s="181"/>
      <c r="R14" s="180"/>
      <c r="S14" s="181"/>
      <c r="U14" s="64"/>
    </row>
    <row r="15" spans="1:21" ht="12.15" customHeight="1">
      <c r="A15" s="40">
        <f t="shared" si="1"/>
        <v>12</v>
      </c>
      <c r="B15" s="217" t="s">
        <v>427</v>
      </c>
      <c r="C15" s="217"/>
      <c r="D15" s="217"/>
      <c r="E15" s="217"/>
      <c r="F15" s="217"/>
      <c r="G15" s="217"/>
      <c r="H15" s="62"/>
      <c r="I15" s="63"/>
      <c r="J15" s="180"/>
      <c r="K15" s="181"/>
      <c r="L15" s="180"/>
      <c r="M15" s="181"/>
      <c r="N15" s="180"/>
      <c r="O15" s="181"/>
      <c r="P15" s="180"/>
      <c r="Q15" s="181"/>
      <c r="R15" s="180"/>
      <c r="S15" s="181"/>
    </row>
    <row r="16" spans="1:21" ht="12.15" customHeight="1">
      <c r="A16" s="40">
        <f t="shared" si="1"/>
        <v>13</v>
      </c>
      <c r="B16" s="218" t="s">
        <v>338</v>
      </c>
      <c r="C16" s="218"/>
      <c r="D16" s="218"/>
      <c r="E16" s="218"/>
      <c r="F16" s="218"/>
      <c r="G16" s="218"/>
      <c r="H16" s="65"/>
      <c r="I16" s="63"/>
      <c r="J16" s="180"/>
      <c r="K16" s="181"/>
      <c r="L16" s="180"/>
      <c r="M16" s="181"/>
      <c r="N16" s="180"/>
      <c r="O16" s="181"/>
      <c r="P16" s="180"/>
      <c r="Q16" s="181"/>
      <c r="R16" s="180"/>
      <c r="S16" s="181"/>
    </row>
    <row r="17" spans="1:19" ht="32" customHeight="1">
      <c r="A17" s="40">
        <f t="shared" si="1"/>
        <v>14</v>
      </c>
      <c r="B17" s="192" t="s">
        <v>432</v>
      </c>
      <c r="C17" s="192"/>
      <c r="D17" s="192"/>
      <c r="E17" s="192"/>
      <c r="F17" s="192"/>
      <c r="G17" s="66" t="s">
        <v>339</v>
      </c>
      <c r="H17" s="153">
        <f>IF('CandidateTenderer 1-5'!$H$17 = "", "", 'CandidateTenderer 1-5'!$H$17)</f>
        <v>150000</v>
      </c>
      <c r="I17" s="161" t="s">
        <v>431</v>
      </c>
      <c r="J17" s="180"/>
      <c r="K17" s="181"/>
      <c r="L17" s="180"/>
      <c r="M17" s="181"/>
      <c r="N17" s="180"/>
      <c r="O17" s="181"/>
      <c r="P17" s="180"/>
      <c r="Q17" s="181"/>
      <c r="R17" s="180"/>
      <c r="S17" s="181"/>
    </row>
    <row r="18" spans="1:19" ht="19.5" customHeight="1">
      <c r="A18" s="40">
        <f t="shared" si="1"/>
        <v>15</v>
      </c>
      <c r="B18" s="196" t="s">
        <v>389</v>
      </c>
      <c r="C18" s="196"/>
      <c r="D18" s="196"/>
      <c r="E18" s="196"/>
      <c r="F18" s="196"/>
      <c r="G18" s="67" t="s">
        <v>339</v>
      </c>
      <c r="H18" s="154">
        <f>IF('CandidateTenderer 1-5'!$H$18 = "", "", 'CandidateTenderer 1-5'!$H$18)</f>
        <v>10</v>
      </c>
      <c r="I18" s="164" t="s">
        <v>341</v>
      </c>
      <c r="J18" s="180"/>
      <c r="K18" s="181"/>
      <c r="L18" s="180"/>
      <c r="M18" s="181"/>
      <c r="N18" s="180"/>
      <c r="O18" s="181"/>
      <c r="P18" s="180"/>
      <c r="Q18" s="181"/>
      <c r="R18" s="180"/>
      <c r="S18" s="181"/>
    </row>
    <row r="19" spans="1:19" ht="11.25" customHeight="1">
      <c r="A19" s="40">
        <f t="shared" si="1"/>
        <v>16</v>
      </c>
      <c r="B19" s="68" t="s">
        <v>340</v>
      </c>
      <c r="C19" s="69"/>
      <c r="D19" s="69"/>
      <c r="E19" s="69"/>
      <c r="F19" s="69"/>
      <c r="G19" s="69"/>
      <c r="H19" s="70"/>
      <c r="I19" s="71"/>
      <c r="J19" s="207"/>
      <c r="K19" s="208"/>
      <c r="L19" s="207"/>
      <c r="M19" s="208"/>
      <c r="N19" s="207"/>
      <c r="O19" s="208"/>
      <c r="P19" s="207"/>
      <c r="Q19" s="208"/>
      <c r="R19" s="207"/>
      <c r="S19" s="208"/>
    </row>
    <row r="20" spans="1:19" s="4" customFormat="1" ht="4.6500000000000004" customHeight="1">
      <c r="A20" s="40">
        <f t="shared" si="1"/>
        <v>17</v>
      </c>
      <c r="B20" s="72"/>
      <c r="C20" s="72"/>
      <c r="D20" s="72"/>
      <c r="E20" s="72"/>
      <c r="F20" s="72"/>
      <c r="G20" s="72"/>
      <c r="H20" s="72"/>
      <c r="I20" s="26"/>
      <c r="J20" s="214"/>
      <c r="K20" s="215"/>
      <c r="L20" s="214"/>
      <c r="M20" s="215"/>
      <c r="N20" s="214"/>
      <c r="O20" s="215"/>
      <c r="P20" s="214"/>
      <c r="Q20" s="215"/>
      <c r="R20" s="214"/>
      <c r="S20" s="215"/>
    </row>
    <row r="21" spans="1:19" s="4" customFormat="1" ht="13.25" customHeight="1">
      <c r="A21" s="40">
        <f t="shared" si="0"/>
        <v>18</v>
      </c>
      <c r="B21" s="57" t="s">
        <v>347</v>
      </c>
      <c r="C21" s="73"/>
      <c r="D21" s="73"/>
      <c r="E21" s="222" t="s">
        <v>428</v>
      </c>
      <c r="F21" s="222"/>
      <c r="G21" s="222"/>
      <c r="H21" s="222"/>
      <c r="I21" s="223"/>
      <c r="J21" s="178" t="s">
        <v>433</v>
      </c>
      <c r="K21" s="179"/>
      <c r="L21" s="178" t="s">
        <v>433</v>
      </c>
      <c r="M21" s="179"/>
      <c r="N21" s="178" t="s">
        <v>433</v>
      </c>
      <c r="O21" s="179"/>
      <c r="P21" s="178" t="s">
        <v>433</v>
      </c>
      <c r="Q21" s="179"/>
      <c r="R21" s="178" t="s">
        <v>433</v>
      </c>
      <c r="S21" s="179"/>
    </row>
    <row r="22" spans="1:19" ht="22.65" customHeight="1">
      <c r="A22" s="40">
        <f t="shared" si="0"/>
        <v>19</v>
      </c>
      <c r="B22" s="193" t="s">
        <v>348</v>
      </c>
      <c r="C22" s="193"/>
      <c r="D22" s="193"/>
      <c r="E22" s="193"/>
      <c r="F22" s="193"/>
      <c r="G22" s="193"/>
      <c r="H22" s="155">
        <f>IF('CandidateTenderer 1-5'!$H$22 = "", "", 'CandidateTenderer 1-5'!$H$22)</f>
        <v>20000</v>
      </c>
      <c r="I22" s="162" t="s">
        <v>431</v>
      </c>
      <c r="J22" s="207"/>
      <c r="K22" s="208"/>
      <c r="L22" s="207"/>
      <c r="M22" s="208"/>
      <c r="N22" s="207"/>
      <c r="O22" s="208"/>
      <c r="P22" s="207"/>
      <c r="Q22" s="208"/>
      <c r="R22" s="207"/>
      <c r="S22" s="208"/>
    </row>
    <row r="23" spans="1:19" ht="24" customHeight="1">
      <c r="A23" s="40">
        <f t="shared" si="0"/>
        <v>20</v>
      </c>
      <c r="B23" s="74" t="s">
        <v>349</v>
      </c>
      <c r="C23" s="156">
        <f>IF('CandidateTenderer 1-5'!$C$23 = "", "", 'CandidateTenderer 1-5'!$C$23)</f>
        <v>2</v>
      </c>
      <c r="D23" s="205" t="str">
        <f>" reference project"&amp;IF(C23=1,"","s")&amp;" in the technical field"</f>
        <v xml:space="preserve"> reference projects in the technical field</v>
      </c>
      <c r="E23" s="205"/>
      <c r="F23" s="201" t="s">
        <v>350</v>
      </c>
      <c r="G23" s="201"/>
      <c r="H23" s="201"/>
      <c r="I23" s="202"/>
      <c r="J23" s="197"/>
      <c r="K23" s="198"/>
      <c r="L23" s="197"/>
      <c r="M23" s="198"/>
      <c r="N23" s="197"/>
      <c r="O23" s="198"/>
      <c r="P23" s="197"/>
      <c r="Q23" s="198"/>
      <c r="R23" s="197"/>
      <c r="S23" s="198"/>
    </row>
    <row r="24" spans="1:19" ht="63" customHeight="1">
      <c r="A24" s="40">
        <f t="shared" si="0"/>
        <v>21</v>
      </c>
      <c r="B24" s="75" t="s">
        <v>429</v>
      </c>
      <c r="C24" s="157">
        <f>IF('CandidateTenderer 1-5'!$C$24 = "", "", 'CandidateTenderer 1-5'!$C$24)</f>
        <v>1</v>
      </c>
      <c r="D24" s="75" t="str">
        <f>" reference project"&amp;IF(C24=1,"","s")</f>
        <v xml:space="preserve"> reference project</v>
      </c>
      <c r="E24" s="206" t="s">
        <v>351</v>
      </c>
      <c r="F24" s="206"/>
      <c r="G24" s="206"/>
      <c r="H24" s="194" t="s">
        <v>430</v>
      </c>
      <c r="I24" s="195"/>
      <c r="J24" s="199"/>
      <c r="K24" s="200"/>
      <c r="L24" s="199"/>
      <c r="M24" s="200"/>
      <c r="N24" s="199"/>
      <c r="O24" s="200"/>
      <c r="P24" s="199"/>
      <c r="Q24" s="200"/>
      <c r="R24" s="199"/>
      <c r="S24" s="200"/>
    </row>
    <row r="25" spans="1:19" ht="11.25" customHeight="1">
      <c r="A25" s="40">
        <f t="shared" si="0"/>
        <v>22</v>
      </c>
      <c r="B25" s="219" t="s">
        <v>340</v>
      </c>
      <c r="C25" s="219"/>
      <c r="D25" s="219"/>
      <c r="E25" s="219"/>
      <c r="F25" s="219"/>
      <c r="G25" s="219"/>
      <c r="H25" s="219"/>
      <c r="I25" s="220"/>
      <c r="J25" s="203" t="str">
        <f>IF(J23="nein",Auswahllisten!$F$3,IF(J23="ja",Auswahllisten!$F$2," "))</f>
        <v xml:space="preserve"> </v>
      </c>
      <c r="K25" s="204"/>
      <c r="L25" s="203" t="str">
        <f>IF(L23="nein",Auswahllisten!$F$3,IF(L23="ja",Auswahllisten!$F$2," "))</f>
        <v xml:space="preserve"> </v>
      </c>
      <c r="M25" s="204"/>
      <c r="N25" s="203" t="str">
        <f>IF(N23="nein",Auswahllisten!$F$3,IF(N23="ja",Auswahllisten!$F$2," "))</f>
        <v xml:space="preserve"> </v>
      </c>
      <c r="O25" s="204"/>
      <c r="P25" s="203" t="str">
        <f>IF(P23="nein",Auswahllisten!$F$3,IF(P23="ja",Auswahllisten!$F$2," "))</f>
        <v xml:space="preserve"> </v>
      </c>
      <c r="Q25" s="204"/>
      <c r="R25" s="203" t="str">
        <f>IF(R23="nein",Auswahllisten!$F$3,IF(R23="ja",Auswahllisten!$F$2," "))</f>
        <v xml:space="preserve"> </v>
      </c>
      <c r="S25" s="204"/>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3" t="s">
        <v>352</v>
      </c>
      <c r="C27" s="173"/>
      <c r="D27" s="173"/>
      <c r="E27" s="173"/>
      <c r="F27" s="173"/>
      <c r="G27" s="173"/>
      <c r="H27" s="173"/>
      <c r="I27" s="174"/>
      <c r="J27" s="175" t="str">
        <f>IF( OR(J19=Auswahllisten!$F$3,J25=Auswahllisten!$F$3), Auswahllisten!$F$3, IF(AND(J19=Auswahllisten!$F$2,J25=Auswahllisten!$F$2), Auswahllisten!$F$2, ""))</f>
        <v/>
      </c>
      <c r="K27" s="176"/>
      <c r="L27" s="175" t="str">
        <f>IF( OR(L19=Auswahllisten!$F$3,L25=Auswahllisten!$F$3), Auswahllisten!$F$3, IF(AND(L19=Auswahllisten!$F$2,L25=Auswahllisten!$F$2), Auswahllisten!$F$2, ""))</f>
        <v/>
      </c>
      <c r="M27" s="176"/>
      <c r="N27" s="175" t="str">
        <f>IF( OR(N19=Auswahllisten!$F$3,N25=Auswahllisten!$F$3), Auswahllisten!$F$3, IF(AND(N19=Auswahllisten!$F$2,N25=Auswahllisten!$F$2), Auswahllisten!$F$2, ""))</f>
        <v/>
      </c>
      <c r="O27" s="176"/>
      <c r="P27" s="175" t="str">
        <f>IF( OR(P19=Auswahllisten!$F$3,P25=Auswahllisten!$F$3), Auswahllisten!$F$3, IF(AND(P19=Auswahllisten!$F$2,P25=Auswahllisten!$F$2), Auswahllisten!$F$2, ""))</f>
        <v/>
      </c>
      <c r="Q27" s="176"/>
      <c r="R27" s="175" t="str">
        <f>IF( OR(R19=Auswahllisten!$F$3,R25=Auswahllisten!$F$3), Auswahllisten!$F$3, IF(AND(R19=Auswahllisten!$F$2,R25=Auswahllisten!$F$2), Auswahllisten!$F$2, ""))</f>
        <v/>
      </c>
      <c r="S27" s="176"/>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8">
        <v>1</v>
      </c>
      <c r="C31" s="188"/>
      <c r="D31" s="188"/>
      <c r="E31" s="188"/>
      <c r="F31" s="188"/>
      <c r="G31" s="188"/>
      <c r="H31" s="189"/>
      <c r="I31" s="83">
        <v>2</v>
      </c>
      <c r="J31" s="84">
        <v>3</v>
      </c>
      <c r="K31" s="85">
        <v>4</v>
      </c>
      <c r="L31" s="84">
        <v>5</v>
      </c>
      <c r="M31" s="85">
        <v>6</v>
      </c>
      <c r="N31" s="84">
        <v>7</v>
      </c>
      <c r="O31" s="85">
        <v>8</v>
      </c>
      <c r="P31" s="84">
        <v>9</v>
      </c>
      <c r="Q31" s="85">
        <v>10</v>
      </c>
      <c r="R31" s="86">
        <v>11</v>
      </c>
      <c r="S31" s="87">
        <v>12</v>
      </c>
    </row>
    <row r="32" spans="1:19" ht="11.25" customHeight="1">
      <c r="A32" s="40">
        <f t="shared" si="0"/>
        <v>29</v>
      </c>
      <c r="B32" s="190" t="s">
        <v>354</v>
      </c>
      <c r="C32" s="190"/>
      <c r="D32" s="190"/>
      <c r="E32" s="190"/>
      <c r="F32" s="190"/>
      <c r="G32" s="190"/>
      <c r="H32" s="191"/>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4" t="s">
        <v>250</v>
      </c>
      <c r="C36" s="184"/>
      <c r="D36" s="184"/>
      <c r="E36" s="184"/>
      <c r="F36" s="184"/>
      <c r="G36" s="184"/>
      <c r="H36" s="185"/>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4" t="s">
        <v>251</v>
      </c>
      <c r="C37" s="184"/>
      <c r="D37" s="184"/>
      <c r="E37" s="184"/>
      <c r="F37" s="184"/>
      <c r="G37" s="184"/>
      <c r="H37" s="185"/>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4" t="s">
        <v>252</v>
      </c>
      <c r="C38" s="184"/>
      <c r="D38" s="184"/>
      <c r="E38" s="184"/>
      <c r="F38" s="184"/>
      <c r="G38" s="184"/>
      <c r="H38" s="185"/>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4" t="s">
        <v>253</v>
      </c>
      <c r="C39" s="184"/>
      <c r="D39" s="184"/>
      <c r="E39" s="184"/>
      <c r="F39" s="184"/>
      <c r="G39" s="184"/>
      <c r="H39" s="185"/>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6" t="s">
        <v>254</v>
      </c>
      <c r="C40" s="186"/>
      <c r="D40" s="186"/>
      <c r="E40" s="186"/>
      <c r="F40" s="186"/>
      <c r="G40" s="186"/>
      <c r="H40" s="187"/>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2" t="s">
        <v>351</v>
      </c>
      <c r="E43" s="182"/>
      <c r="F43" s="182"/>
      <c r="G43" s="182"/>
      <c r="H43" s="183"/>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7" t="s">
        <v>366</v>
      </c>
      <c r="C50" s="227"/>
      <c r="D50" s="227"/>
      <c r="E50" s="227"/>
      <c r="F50" s="227"/>
      <c r="G50" s="227"/>
      <c r="H50" s="227"/>
      <c r="I50" s="227"/>
      <c r="J50" s="227"/>
      <c r="K50" s="227"/>
      <c r="L50" s="227"/>
      <c r="M50" s="227"/>
      <c r="N50" s="227"/>
      <c r="O50" s="227"/>
      <c r="P50" s="227"/>
      <c r="Q50" s="227"/>
      <c r="R50" s="227"/>
      <c r="S50" s="227"/>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9" t="s">
        <v>422</v>
      </c>
      <c r="B1" s="209"/>
      <c r="C1" s="209"/>
      <c r="D1" s="209"/>
      <c r="E1" s="209"/>
      <c r="F1" s="209"/>
      <c r="G1" s="209"/>
      <c r="H1" s="209"/>
      <c r="I1" s="209"/>
      <c r="J1" s="209"/>
      <c r="K1" s="209"/>
      <c r="L1" s="209"/>
      <c r="M1" s="209"/>
      <c r="N1" s="209"/>
      <c r="O1" s="209"/>
      <c r="P1" s="209"/>
      <c r="Q1" s="212"/>
      <c r="R1" s="212"/>
      <c r="S1" s="212"/>
      <c r="U1" s="34" t="s">
        <v>399</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6" t="s">
        <v>423</v>
      </c>
      <c r="C4" s="226"/>
      <c r="D4" s="247" t="str">
        <f>IF('CandidateTenderer 1-5'!$D$4 = "", "", 'CandidateTenderer 1-5'!$D$4)</f>
        <v/>
      </c>
      <c r="E4" s="247"/>
      <c r="F4" s="247"/>
      <c r="G4" s="247"/>
      <c r="H4" s="177" t="s">
        <v>369</v>
      </c>
      <c r="I4" s="177"/>
      <c r="J4" s="247" t="str">
        <f>IF('CandidateTenderer 1-5'!$J$4 = "", "", 'CandidateTenderer 1-5'!$J$4)</f>
        <v>Energy Efficiency in India</v>
      </c>
      <c r="K4" s="247"/>
      <c r="L4" s="247"/>
      <c r="M4" s="247"/>
      <c r="N4" s="247"/>
      <c r="O4" s="247"/>
      <c r="P4" s="228" t="s">
        <v>370</v>
      </c>
      <c r="Q4" s="228"/>
      <c r="R4" s="247" t="str">
        <f>IF('CandidateTenderer 1-5'!$R$4 = "", "", 'CandidateTenderer 1-5'!$R$4)</f>
        <v>G-018078-001
18078010000</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Engagement of a Technical Consulting Firm for Providing Technical Advisory and Review Support for the Implementation of the CCTS.</v>
      </c>
      <c r="K5" s="247"/>
      <c r="L5" s="247"/>
      <c r="M5" s="247"/>
      <c r="N5" s="247"/>
      <c r="O5" s="247"/>
      <c r="P5" s="229" t="s">
        <v>372</v>
      </c>
      <c r="Q5" s="229"/>
      <c r="R5" s="247" t="str">
        <f>IF('CandidateTenderer 1-5'!$R$5 = "", "", 'CandidateTenderer 1-5'!$R$5)</f>
        <v>10054788</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72"/>
      <c r="S6" s="172"/>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10" t="s">
        <v>383</v>
      </c>
      <c r="K8" s="211"/>
      <c r="L8" s="210" t="s">
        <v>384</v>
      </c>
      <c r="M8" s="211"/>
      <c r="N8" s="210" t="s">
        <v>385</v>
      </c>
      <c r="O8" s="211"/>
      <c r="P8" s="210" t="s">
        <v>386</v>
      </c>
      <c r="Q8" s="211"/>
      <c r="R8" s="210" t="s">
        <v>387</v>
      </c>
      <c r="S8" s="211"/>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4" t="s">
        <v>428</v>
      </c>
      <c r="F10" s="224"/>
      <c r="G10" s="224"/>
      <c r="H10" s="224"/>
      <c r="I10" s="225"/>
      <c r="J10" s="178" t="s">
        <v>433</v>
      </c>
      <c r="K10" s="179"/>
      <c r="L10" s="178" t="s">
        <v>433</v>
      </c>
      <c r="M10" s="179"/>
      <c r="N10" s="178" t="s">
        <v>433</v>
      </c>
      <c r="O10" s="179"/>
      <c r="P10" s="178" t="s">
        <v>433</v>
      </c>
      <c r="Q10" s="179"/>
      <c r="R10" s="178" t="s">
        <v>433</v>
      </c>
      <c r="S10" s="179"/>
    </row>
    <row r="11" spans="1:21" ht="12.15" customHeight="1">
      <c r="A11" s="40">
        <f t="shared" si="0"/>
        <v>8</v>
      </c>
      <c r="B11" s="216" t="s">
        <v>424</v>
      </c>
      <c r="C11" s="216"/>
      <c r="D11" s="216"/>
      <c r="E11" s="216"/>
      <c r="F11" s="216"/>
      <c r="G11" s="216"/>
      <c r="H11" s="60"/>
      <c r="I11" s="61"/>
      <c r="J11" s="207"/>
      <c r="K11" s="208"/>
      <c r="L11" s="207"/>
      <c r="M11" s="208"/>
      <c r="N11" s="207"/>
      <c r="O11" s="208"/>
      <c r="P11" s="207"/>
      <c r="Q11" s="208"/>
      <c r="R11" s="207"/>
      <c r="S11" s="208"/>
    </row>
    <row r="12" spans="1:21" ht="23" customHeight="1">
      <c r="A12" s="40">
        <f t="shared" si="0"/>
        <v>9</v>
      </c>
      <c r="B12" s="217" t="s">
        <v>425</v>
      </c>
      <c r="C12" s="217"/>
      <c r="D12" s="217"/>
      <c r="E12" s="217"/>
      <c r="F12" s="217"/>
      <c r="G12" s="217"/>
      <c r="H12" s="62"/>
      <c r="I12" s="63"/>
      <c r="J12" s="180"/>
      <c r="K12" s="181"/>
      <c r="L12" s="180"/>
      <c r="M12" s="181"/>
      <c r="N12" s="180"/>
      <c r="O12" s="181"/>
      <c r="P12" s="180"/>
      <c r="Q12" s="181"/>
      <c r="R12" s="180"/>
      <c r="S12" s="181"/>
    </row>
    <row r="13" spans="1:21" ht="23" customHeight="1">
      <c r="A13" s="40">
        <f t="shared" ref="A13:A20" si="1">ROW(A10)</f>
        <v>10</v>
      </c>
      <c r="B13" s="217" t="s">
        <v>426</v>
      </c>
      <c r="C13" s="217"/>
      <c r="D13" s="217"/>
      <c r="E13" s="217"/>
      <c r="F13" s="217"/>
      <c r="G13" s="217"/>
      <c r="H13" s="62"/>
      <c r="I13" s="63"/>
      <c r="J13" s="180"/>
      <c r="K13" s="181"/>
      <c r="L13" s="180"/>
      <c r="M13" s="181"/>
      <c r="N13" s="180"/>
      <c r="O13" s="181"/>
      <c r="P13" s="180"/>
      <c r="Q13" s="181"/>
      <c r="R13" s="180"/>
      <c r="S13" s="181"/>
      <c r="U13" s="64"/>
    </row>
    <row r="14" spans="1:21" ht="12.15" hidden="1" customHeight="1">
      <c r="A14" s="40">
        <f t="shared" si="1"/>
        <v>11</v>
      </c>
      <c r="B14" s="221" t="s">
        <v>391</v>
      </c>
      <c r="C14" s="217"/>
      <c r="D14" s="217"/>
      <c r="E14" s="217"/>
      <c r="F14" s="217"/>
      <c r="G14" s="217"/>
      <c r="H14" s="62"/>
      <c r="I14" s="63"/>
      <c r="J14" s="180"/>
      <c r="K14" s="181"/>
      <c r="L14" s="180"/>
      <c r="M14" s="181"/>
      <c r="N14" s="180"/>
      <c r="O14" s="181"/>
      <c r="P14" s="180"/>
      <c r="Q14" s="181"/>
      <c r="R14" s="180"/>
      <c r="S14" s="181"/>
      <c r="U14" s="64"/>
    </row>
    <row r="15" spans="1:21" ht="12.15" customHeight="1">
      <c r="A15" s="40">
        <f t="shared" si="1"/>
        <v>12</v>
      </c>
      <c r="B15" s="217" t="s">
        <v>427</v>
      </c>
      <c r="C15" s="217"/>
      <c r="D15" s="217"/>
      <c r="E15" s="217"/>
      <c r="F15" s="217"/>
      <c r="G15" s="217"/>
      <c r="H15" s="62"/>
      <c r="I15" s="63"/>
      <c r="J15" s="180"/>
      <c r="K15" s="181"/>
      <c r="L15" s="180"/>
      <c r="M15" s="181"/>
      <c r="N15" s="180"/>
      <c r="O15" s="181"/>
      <c r="P15" s="180"/>
      <c r="Q15" s="181"/>
      <c r="R15" s="180"/>
      <c r="S15" s="181"/>
    </row>
    <row r="16" spans="1:21" ht="12.15" customHeight="1">
      <c r="A16" s="40">
        <f t="shared" si="1"/>
        <v>13</v>
      </c>
      <c r="B16" s="218" t="s">
        <v>338</v>
      </c>
      <c r="C16" s="218"/>
      <c r="D16" s="218"/>
      <c r="E16" s="218"/>
      <c r="F16" s="218"/>
      <c r="G16" s="218"/>
      <c r="H16" s="65"/>
      <c r="I16" s="63"/>
      <c r="J16" s="180"/>
      <c r="K16" s="181"/>
      <c r="L16" s="180"/>
      <c r="M16" s="181"/>
      <c r="N16" s="180"/>
      <c r="O16" s="181"/>
      <c r="P16" s="180"/>
      <c r="Q16" s="181"/>
      <c r="R16" s="180"/>
      <c r="S16" s="181"/>
    </row>
    <row r="17" spans="1:19" ht="32" customHeight="1">
      <c r="A17" s="40">
        <f t="shared" si="1"/>
        <v>14</v>
      </c>
      <c r="B17" s="192" t="s">
        <v>432</v>
      </c>
      <c r="C17" s="192"/>
      <c r="D17" s="192"/>
      <c r="E17" s="192"/>
      <c r="F17" s="192"/>
      <c r="G17" s="66" t="s">
        <v>339</v>
      </c>
      <c r="H17" s="153">
        <f>IF('CandidateTenderer 1-5'!$H$17 = "", "", 'CandidateTenderer 1-5'!$H$17)</f>
        <v>150000</v>
      </c>
      <c r="I17" s="161" t="s">
        <v>431</v>
      </c>
      <c r="J17" s="180"/>
      <c r="K17" s="181"/>
      <c r="L17" s="180"/>
      <c r="M17" s="181"/>
      <c r="N17" s="180"/>
      <c r="O17" s="181"/>
      <c r="P17" s="180"/>
      <c r="Q17" s="181"/>
      <c r="R17" s="180"/>
      <c r="S17" s="181"/>
    </row>
    <row r="18" spans="1:19" ht="19.5" customHeight="1">
      <c r="A18" s="40">
        <f t="shared" si="1"/>
        <v>15</v>
      </c>
      <c r="B18" s="196" t="s">
        <v>389</v>
      </c>
      <c r="C18" s="196"/>
      <c r="D18" s="196"/>
      <c r="E18" s="196"/>
      <c r="F18" s="196"/>
      <c r="G18" s="67" t="s">
        <v>339</v>
      </c>
      <c r="H18" s="154">
        <f>IF('CandidateTenderer 1-5'!$H$18 = "", "", 'CandidateTenderer 1-5'!$H$18)</f>
        <v>10</v>
      </c>
      <c r="I18" s="164" t="s">
        <v>341</v>
      </c>
      <c r="J18" s="180"/>
      <c r="K18" s="181"/>
      <c r="L18" s="180"/>
      <c r="M18" s="181"/>
      <c r="N18" s="180"/>
      <c r="O18" s="181"/>
      <c r="P18" s="180"/>
      <c r="Q18" s="181"/>
      <c r="R18" s="180"/>
      <c r="S18" s="181"/>
    </row>
    <row r="19" spans="1:19" ht="11.25" customHeight="1">
      <c r="A19" s="40">
        <f t="shared" si="1"/>
        <v>16</v>
      </c>
      <c r="B19" s="68" t="s">
        <v>340</v>
      </c>
      <c r="C19" s="69"/>
      <c r="D19" s="69"/>
      <c r="E19" s="69"/>
      <c r="F19" s="69"/>
      <c r="G19" s="69"/>
      <c r="H19" s="70"/>
      <c r="I19" s="71"/>
      <c r="J19" s="207"/>
      <c r="K19" s="208"/>
      <c r="L19" s="207"/>
      <c r="M19" s="208"/>
      <c r="N19" s="207"/>
      <c r="O19" s="208"/>
      <c r="P19" s="207"/>
      <c r="Q19" s="208"/>
      <c r="R19" s="207"/>
      <c r="S19" s="208"/>
    </row>
    <row r="20" spans="1:19" s="4" customFormat="1" ht="4.6500000000000004" customHeight="1">
      <c r="A20" s="40">
        <f t="shared" si="1"/>
        <v>17</v>
      </c>
      <c r="B20" s="72"/>
      <c r="C20" s="72"/>
      <c r="D20" s="72"/>
      <c r="E20" s="72"/>
      <c r="F20" s="72"/>
      <c r="G20" s="72"/>
      <c r="H20" s="72"/>
      <c r="I20" s="26"/>
      <c r="J20" s="214"/>
      <c r="K20" s="215"/>
      <c r="L20" s="214"/>
      <c r="M20" s="215"/>
      <c r="N20" s="214"/>
      <c r="O20" s="215"/>
      <c r="P20" s="214"/>
      <c r="Q20" s="215"/>
      <c r="R20" s="214"/>
      <c r="S20" s="215"/>
    </row>
    <row r="21" spans="1:19" s="4" customFormat="1" ht="13.25" customHeight="1">
      <c r="A21" s="40">
        <f t="shared" si="0"/>
        <v>18</v>
      </c>
      <c r="B21" s="57" t="s">
        <v>347</v>
      </c>
      <c r="C21" s="73"/>
      <c r="D21" s="73"/>
      <c r="E21" s="222" t="s">
        <v>428</v>
      </c>
      <c r="F21" s="222"/>
      <c r="G21" s="222"/>
      <c r="H21" s="222"/>
      <c r="I21" s="223"/>
      <c r="J21" s="178" t="s">
        <v>433</v>
      </c>
      <c r="K21" s="179"/>
      <c r="L21" s="178" t="s">
        <v>433</v>
      </c>
      <c r="M21" s="179"/>
      <c r="N21" s="178" t="s">
        <v>433</v>
      </c>
      <c r="O21" s="179"/>
      <c r="P21" s="178" t="s">
        <v>433</v>
      </c>
      <c r="Q21" s="179"/>
      <c r="R21" s="178" t="s">
        <v>433</v>
      </c>
      <c r="S21" s="179"/>
    </row>
    <row r="22" spans="1:19" ht="22.65" customHeight="1">
      <c r="A22" s="40">
        <f t="shared" si="0"/>
        <v>19</v>
      </c>
      <c r="B22" s="193" t="s">
        <v>348</v>
      </c>
      <c r="C22" s="193"/>
      <c r="D22" s="193"/>
      <c r="E22" s="193"/>
      <c r="F22" s="193"/>
      <c r="G22" s="193"/>
      <c r="H22" s="155">
        <f>IF('CandidateTenderer 1-5'!$H$22 = "", "", 'CandidateTenderer 1-5'!$H$22)</f>
        <v>20000</v>
      </c>
      <c r="I22" s="162" t="s">
        <v>431</v>
      </c>
      <c r="J22" s="207"/>
      <c r="K22" s="208"/>
      <c r="L22" s="207"/>
      <c r="M22" s="208"/>
      <c r="N22" s="207"/>
      <c r="O22" s="208"/>
      <c r="P22" s="207"/>
      <c r="Q22" s="208"/>
      <c r="R22" s="207"/>
      <c r="S22" s="208"/>
    </row>
    <row r="23" spans="1:19" ht="24" customHeight="1">
      <c r="A23" s="40">
        <f t="shared" si="0"/>
        <v>20</v>
      </c>
      <c r="B23" s="74" t="s">
        <v>349</v>
      </c>
      <c r="C23" s="156">
        <f>IF('CandidateTenderer 1-5'!$C$23 = "", "", 'CandidateTenderer 1-5'!$C$23)</f>
        <v>2</v>
      </c>
      <c r="D23" s="205" t="str">
        <f>" reference project"&amp;IF(C23=1,"","s")&amp;" in the technical field"</f>
        <v xml:space="preserve"> reference projects in the technical field</v>
      </c>
      <c r="E23" s="205"/>
      <c r="F23" s="201" t="s">
        <v>350</v>
      </c>
      <c r="G23" s="201"/>
      <c r="H23" s="201"/>
      <c r="I23" s="202"/>
      <c r="J23" s="197"/>
      <c r="K23" s="198"/>
      <c r="L23" s="197"/>
      <c r="M23" s="198"/>
      <c r="N23" s="197"/>
      <c r="O23" s="198"/>
      <c r="P23" s="197"/>
      <c r="Q23" s="198"/>
      <c r="R23" s="197"/>
      <c r="S23" s="198"/>
    </row>
    <row r="24" spans="1:19" ht="63" customHeight="1">
      <c r="A24" s="40">
        <f t="shared" si="0"/>
        <v>21</v>
      </c>
      <c r="B24" s="75" t="s">
        <v>429</v>
      </c>
      <c r="C24" s="157">
        <f>IF('CandidateTenderer 1-5'!$C$24 = "", "", 'CandidateTenderer 1-5'!$C$24)</f>
        <v>1</v>
      </c>
      <c r="D24" s="75" t="str">
        <f>" reference project"&amp;IF(C24=1,"","s")</f>
        <v xml:space="preserve"> reference project</v>
      </c>
      <c r="E24" s="206" t="s">
        <v>351</v>
      </c>
      <c r="F24" s="206"/>
      <c r="G24" s="206"/>
      <c r="H24" s="194" t="s">
        <v>430</v>
      </c>
      <c r="I24" s="195"/>
      <c r="J24" s="199"/>
      <c r="K24" s="200"/>
      <c r="L24" s="199"/>
      <c r="M24" s="200"/>
      <c r="N24" s="199"/>
      <c r="O24" s="200"/>
      <c r="P24" s="199"/>
      <c r="Q24" s="200"/>
      <c r="R24" s="199"/>
      <c r="S24" s="200"/>
    </row>
    <row r="25" spans="1:19" ht="11.25" customHeight="1">
      <c r="A25" s="40">
        <f t="shared" si="0"/>
        <v>22</v>
      </c>
      <c r="B25" s="219" t="s">
        <v>340</v>
      </c>
      <c r="C25" s="219"/>
      <c r="D25" s="219"/>
      <c r="E25" s="219"/>
      <c r="F25" s="219"/>
      <c r="G25" s="219"/>
      <c r="H25" s="219"/>
      <c r="I25" s="220"/>
      <c r="J25" s="203" t="str">
        <f>IF(J23="nein",Auswahllisten!$F$3,IF(J23="ja",Auswahllisten!$F$2," "))</f>
        <v xml:space="preserve"> </v>
      </c>
      <c r="K25" s="204"/>
      <c r="L25" s="203" t="str">
        <f>IF(L23="nein",Auswahllisten!$F$3,IF(L23="ja",Auswahllisten!$F$2," "))</f>
        <v xml:space="preserve"> </v>
      </c>
      <c r="M25" s="204"/>
      <c r="N25" s="203" t="str">
        <f>IF(N23="nein",Auswahllisten!$F$3,IF(N23="ja",Auswahllisten!$F$2," "))</f>
        <v xml:space="preserve"> </v>
      </c>
      <c r="O25" s="204"/>
      <c r="P25" s="203" t="str">
        <f>IF(P23="nein",Auswahllisten!$F$3,IF(P23="ja",Auswahllisten!$F$2," "))</f>
        <v xml:space="preserve"> </v>
      </c>
      <c r="Q25" s="204"/>
      <c r="R25" s="203" t="str">
        <f>IF(R23="nein",Auswahllisten!$F$3,IF(R23="ja",Auswahllisten!$F$2," "))</f>
        <v xml:space="preserve"> </v>
      </c>
      <c r="S25" s="204"/>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3" t="s">
        <v>352</v>
      </c>
      <c r="C27" s="173"/>
      <c r="D27" s="173"/>
      <c r="E27" s="173"/>
      <c r="F27" s="173"/>
      <c r="G27" s="173"/>
      <c r="H27" s="173"/>
      <c r="I27" s="174"/>
      <c r="J27" s="175" t="str">
        <f>IF( OR(J19=Auswahllisten!$F$3,J25=Auswahllisten!$F$3), Auswahllisten!$F$3, IF(AND(J19=Auswahllisten!$F$2,J25=Auswahllisten!$F$2), Auswahllisten!$F$2, ""))</f>
        <v/>
      </c>
      <c r="K27" s="176"/>
      <c r="L27" s="175" t="str">
        <f>IF( OR(L19=Auswahllisten!$F$3,L25=Auswahllisten!$F$3), Auswahllisten!$F$3, IF(AND(L19=Auswahllisten!$F$2,L25=Auswahllisten!$F$2), Auswahllisten!$F$2, ""))</f>
        <v/>
      </c>
      <c r="M27" s="176"/>
      <c r="N27" s="175" t="str">
        <f>IF( OR(N19=Auswahllisten!$F$3,N25=Auswahllisten!$F$3), Auswahllisten!$F$3, IF(AND(N19=Auswahllisten!$F$2,N25=Auswahllisten!$F$2), Auswahllisten!$F$2, ""))</f>
        <v/>
      </c>
      <c r="O27" s="176"/>
      <c r="P27" s="175" t="str">
        <f>IF( OR(P19=Auswahllisten!$F$3,P25=Auswahllisten!$F$3), Auswahllisten!$F$3, IF(AND(P19=Auswahllisten!$F$2,P25=Auswahllisten!$F$2), Auswahllisten!$F$2, ""))</f>
        <v/>
      </c>
      <c r="Q27" s="176"/>
      <c r="R27" s="175" t="str">
        <f>IF( OR(R19=Auswahllisten!$F$3,R25=Auswahllisten!$F$3), Auswahllisten!$F$3, IF(AND(R19=Auswahllisten!$F$2,R25=Auswahllisten!$F$2), Auswahllisten!$F$2, ""))</f>
        <v/>
      </c>
      <c r="S27" s="176"/>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8">
        <v>1</v>
      </c>
      <c r="C31" s="188"/>
      <c r="D31" s="188"/>
      <c r="E31" s="188"/>
      <c r="F31" s="188"/>
      <c r="G31" s="188"/>
      <c r="H31" s="189"/>
      <c r="I31" s="83">
        <v>2</v>
      </c>
      <c r="J31" s="84">
        <v>3</v>
      </c>
      <c r="K31" s="85">
        <v>4</v>
      </c>
      <c r="L31" s="84">
        <v>5</v>
      </c>
      <c r="M31" s="85">
        <v>6</v>
      </c>
      <c r="N31" s="84">
        <v>7</v>
      </c>
      <c r="O31" s="85">
        <v>8</v>
      </c>
      <c r="P31" s="84">
        <v>9</v>
      </c>
      <c r="Q31" s="85">
        <v>10</v>
      </c>
      <c r="R31" s="86">
        <v>11</v>
      </c>
      <c r="S31" s="87">
        <v>12</v>
      </c>
    </row>
    <row r="32" spans="1:19" ht="11.25" customHeight="1">
      <c r="A32" s="40">
        <f t="shared" si="0"/>
        <v>29</v>
      </c>
      <c r="B32" s="190" t="s">
        <v>354</v>
      </c>
      <c r="C32" s="190"/>
      <c r="D32" s="190"/>
      <c r="E32" s="190"/>
      <c r="F32" s="190"/>
      <c r="G32" s="190"/>
      <c r="H32" s="191"/>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4" t="s">
        <v>250</v>
      </c>
      <c r="C36" s="184"/>
      <c r="D36" s="184"/>
      <c r="E36" s="184"/>
      <c r="F36" s="184"/>
      <c r="G36" s="184"/>
      <c r="H36" s="185"/>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4" t="s">
        <v>251</v>
      </c>
      <c r="C37" s="184"/>
      <c r="D37" s="184"/>
      <c r="E37" s="184"/>
      <c r="F37" s="184"/>
      <c r="G37" s="184"/>
      <c r="H37" s="185"/>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4" t="s">
        <v>252</v>
      </c>
      <c r="C38" s="184"/>
      <c r="D38" s="184"/>
      <c r="E38" s="184"/>
      <c r="F38" s="184"/>
      <c r="G38" s="184"/>
      <c r="H38" s="185"/>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4" t="s">
        <v>253</v>
      </c>
      <c r="C39" s="184"/>
      <c r="D39" s="184"/>
      <c r="E39" s="184"/>
      <c r="F39" s="184"/>
      <c r="G39" s="184"/>
      <c r="H39" s="185"/>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6" t="s">
        <v>254</v>
      </c>
      <c r="C40" s="186"/>
      <c r="D40" s="186"/>
      <c r="E40" s="186"/>
      <c r="F40" s="186"/>
      <c r="G40" s="186"/>
      <c r="H40" s="187"/>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2" t="s">
        <v>351</v>
      </c>
      <c r="E43" s="182"/>
      <c r="F43" s="182"/>
      <c r="G43" s="182"/>
      <c r="H43" s="183"/>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7" t="s">
        <v>366</v>
      </c>
      <c r="C50" s="227"/>
      <c r="D50" s="227"/>
      <c r="E50" s="227"/>
      <c r="F50" s="227"/>
      <c r="G50" s="227"/>
      <c r="H50" s="227"/>
      <c r="I50" s="227"/>
      <c r="J50" s="227"/>
      <c r="K50" s="227"/>
      <c r="L50" s="227"/>
      <c r="M50" s="227"/>
      <c r="N50" s="227"/>
      <c r="O50" s="227"/>
      <c r="P50" s="227"/>
      <c r="Q50" s="227"/>
      <c r="R50" s="227"/>
      <c r="S50" s="227"/>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9" t="s">
        <v>422</v>
      </c>
      <c r="B1" s="209"/>
      <c r="C1" s="209"/>
      <c r="D1" s="209"/>
      <c r="E1" s="209"/>
      <c r="F1" s="209"/>
      <c r="G1" s="209"/>
      <c r="H1" s="209"/>
      <c r="I1" s="209"/>
      <c r="J1" s="209"/>
      <c r="K1" s="209"/>
      <c r="L1" s="209"/>
      <c r="M1" s="209"/>
      <c r="N1" s="209"/>
      <c r="O1" s="209"/>
      <c r="P1" s="209"/>
      <c r="Q1" s="212"/>
      <c r="R1" s="212"/>
      <c r="S1" s="212"/>
      <c r="U1" s="34" t="s">
        <v>400</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6" t="s">
        <v>423</v>
      </c>
      <c r="C4" s="226"/>
      <c r="D4" s="247" t="str">
        <f>IF('CandidateTenderer 1-5'!$D$4 = "", "", 'CandidateTenderer 1-5'!$D$4)</f>
        <v/>
      </c>
      <c r="E4" s="247"/>
      <c r="F4" s="247"/>
      <c r="G4" s="247"/>
      <c r="H4" s="177" t="s">
        <v>369</v>
      </c>
      <c r="I4" s="177"/>
      <c r="J4" s="247" t="str">
        <f>IF('CandidateTenderer 1-5'!$J$4 = "", "", 'CandidateTenderer 1-5'!$J$4)</f>
        <v>Energy Efficiency in India</v>
      </c>
      <c r="K4" s="247"/>
      <c r="L4" s="247"/>
      <c r="M4" s="247"/>
      <c r="N4" s="247"/>
      <c r="O4" s="247"/>
      <c r="P4" s="228" t="s">
        <v>370</v>
      </c>
      <c r="Q4" s="228"/>
      <c r="R4" s="247" t="str">
        <f>IF('CandidateTenderer 1-5'!$R$4 = "", "", 'CandidateTenderer 1-5'!$R$4)</f>
        <v>G-018078-001
18078010000</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Engagement of a Technical Consulting Firm for Providing Technical Advisory and Review Support for the Implementation of the CCTS.</v>
      </c>
      <c r="K5" s="247"/>
      <c r="L5" s="247"/>
      <c r="M5" s="247"/>
      <c r="N5" s="247"/>
      <c r="O5" s="247"/>
      <c r="P5" s="229" t="s">
        <v>372</v>
      </c>
      <c r="Q5" s="229"/>
      <c r="R5" s="247" t="str">
        <f>IF('CandidateTenderer 1-5'!$R$5 = "", "", 'CandidateTenderer 1-5'!$R$5)</f>
        <v>10054788</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72"/>
      <c r="S6" s="172"/>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10" t="s">
        <v>378</v>
      </c>
      <c r="K8" s="211"/>
      <c r="L8" s="210" t="s">
        <v>379</v>
      </c>
      <c r="M8" s="211"/>
      <c r="N8" s="210" t="s">
        <v>380</v>
      </c>
      <c r="O8" s="211"/>
      <c r="P8" s="210" t="s">
        <v>381</v>
      </c>
      <c r="Q8" s="211"/>
      <c r="R8" s="210" t="s">
        <v>382</v>
      </c>
      <c r="S8" s="211"/>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4" t="s">
        <v>428</v>
      </c>
      <c r="F10" s="224"/>
      <c r="G10" s="224"/>
      <c r="H10" s="224"/>
      <c r="I10" s="225"/>
      <c r="J10" s="178" t="s">
        <v>433</v>
      </c>
      <c r="K10" s="179"/>
      <c r="L10" s="178" t="s">
        <v>433</v>
      </c>
      <c r="M10" s="179"/>
      <c r="N10" s="178" t="s">
        <v>433</v>
      </c>
      <c r="O10" s="179"/>
      <c r="P10" s="178" t="s">
        <v>433</v>
      </c>
      <c r="Q10" s="179"/>
      <c r="R10" s="178" t="s">
        <v>433</v>
      </c>
      <c r="S10" s="179"/>
    </row>
    <row r="11" spans="1:21" ht="12.15" customHeight="1">
      <c r="A11" s="40">
        <f t="shared" si="0"/>
        <v>8</v>
      </c>
      <c r="B11" s="216" t="s">
        <v>424</v>
      </c>
      <c r="C11" s="216"/>
      <c r="D11" s="216"/>
      <c r="E11" s="216"/>
      <c r="F11" s="216"/>
      <c r="G11" s="216"/>
      <c r="H11" s="60"/>
      <c r="I11" s="61"/>
      <c r="J11" s="207"/>
      <c r="K11" s="208"/>
      <c r="L11" s="207"/>
      <c r="M11" s="208"/>
      <c r="N11" s="207"/>
      <c r="O11" s="208"/>
      <c r="P11" s="207"/>
      <c r="Q11" s="208"/>
      <c r="R11" s="207"/>
      <c r="S11" s="208"/>
    </row>
    <row r="12" spans="1:21" ht="23" customHeight="1">
      <c r="A12" s="40">
        <f t="shared" si="0"/>
        <v>9</v>
      </c>
      <c r="B12" s="217" t="s">
        <v>425</v>
      </c>
      <c r="C12" s="217"/>
      <c r="D12" s="217"/>
      <c r="E12" s="217"/>
      <c r="F12" s="217"/>
      <c r="G12" s="217"/>
      <c r="H12" s="62"/>
      <c r="I12" s="63"/>
      <c r="J12" s="180"/>
      <c r="K12" s="181"/>
      <c r="L12" s="180"/>
      <c r="M12" s="181"/>
      <c r="N12" s="180"/>
      <c r="O12" s="181"/>
      <c r="P12" s="180"/>
      <c r="Q12" s="181"/>
      <c r="R12" s="180"/>
      <c r="S12" s="181"/>
    </row>
    <row r="13" spans="1:21" ht="23" customHeight="1">
      <c r="A13" s="40">
        <f t="shared" ref="A13:A20" si="1">ROW(A10)</f>
        <v>10</v>
      </c>
      <c r="B13" s="217" t="s">
        <v>426</v>
      </c>
      <c r="C13" s="217"/>
      <c r="D13" s="217"/>
      <c r="E13" s="217"/>
      <c r="F13" s="217"/>
      <c r="G13" s="217"/>
      <c r="H13" s="62"/>
      <c r="I13" s="63"/>
      <c r="J13" s="180"/>
      <c r="K13" s="181"/>
      <c r="L13" s="180"/>
      <c r="M13" s="181"/>
      <c r="N13" s="180"/>
      <c r="O13" s="181"/>
      <c r="P13" s="180"/>
      <c r="Q13" s="181"/>
      <c r="R13" s="180"/>
      <c r="S13" s="181"/>
      <c r="U13" s="64"/>
    </row>
    <row r="14" spans="1:21" ht="12.15" hidden="1" customHeight="1">
      <c r="A14" s="40">
        <f t="shared" si="1"/>
        <v>11</v>
      </c>
      <c r="B14" s="221" t="s">
        <v>391</v>
      </c>
      <c r="C14" s="221"/>
      <c r="D14" s="221"/>
      <c r="E14" s="221"/>
      <c r="F14" s="221"/>
      <c r="G14" s="221"/>
      <c r="H14" s="62"/>
      <c r="I14" s="63"/>
      <c r="J14" s="180"/>
      <c r="K14" s="181"/>
      <c r="L14" s="180"/>
      <c r="M14" s="181"/>
      <c r="N14" s="180"/>
      <c r="O14" s="181"/>
      <c r="P14" s="180"/>
      <c r="Q14" s="181"/>
      <c r="R14" s="180"/>
      <c r="S14" s="181"/>
      <c r="U14" s="64"/>
    </row>
    <row r="15" spans="1:21" ht="12.15" customHeight="1">
      <c r="A15" s="40">
        <f t="shared" si="1"/>
        <v>12</v>
      </c>
      <c r="B15" s="217" t="s">
        <v>427</v>
      </c>
      <c r="C15" s="217"/>
      <c r="D15" s="217"/>
      <c r="E15" s="217"/>
      <c r="F15" s="217"/>
      <c r="G15" s="217"/>
      <c r="H15" s="62"/>
      <c r="I15" s="63"/>
      <c r="J15" s="180"/>
      <c r="K15" s="181"/>
      <c r="L15" s="180"/>
      <c r="M15" s="181"/>
      <c r="N15" s="180"/>
      <c r="O15" s="181"/>
      <c r="P15" s="180"/>
      <c r="Q15" s="181"/>
      <c r="R15" s="180"/>
      <c r="S15" s="181"/>
    </row>
    <row r="16" spans="1:21" ht="12.15" customHeight="1">
      <c r="A16" s="40">
        <f t="shared" si="1"/>
        <v>13</v>
      </c>
      <c r="B16" s="218" t="s">
        <v>338</v>
      </c>
      <c r="C16" s="218"/>
      <c r="D16" s="218"/>
      <c r="E16" s="218"/>
      <c r="F16" s="218"/>
      <c r="G16" s="218"/>
      <c r="H16" s="65"/>
      <c r="I16" s="63"/>
      <c r="J16" s="180"/>
      <c r="K16" s="181"/>
      <c r="L16" s="180"/>
      <c r="M16" s="181"/>
      <c r="N16" s="180"/>
      <c r="O16" s="181"/>
      <c r="P16" s="180"/>
      <c r="Q16" s="181"/>
      <c r="R16" s="180"/>
      <c r="S16" s="181"/>
    </row>
    <row r="17" spans="1:19" ht="32" customHeight="1">
      <c r="A17" s="40">
        <f t="shared" si="1"/>
        <v>14</v>
      </c>
      <c r="B17" s="192" t="s">
        <v>432</v>
      </c>
      <c r="C17" s="192"/>
      <c r="D17" s="192"/>
      <c r="E17" s="192"/>
      <c r="F17" s="192"/>
      <c r="G17" s="66" t="s">
        <v>339</v>
      </c>
      <c r="H17" s="153">
        <f>IF('CandidateTenderer 1-5'!$H$17 = "", "", 'CandidateTenderer 1-5'!$H$17)</f>
        <v>150000</v>
      </c>
      <c r="I17" s="161" t="s">
        <v>431</v>
      </c>
      <c r="J17" s="180"/>
      <c r="K17" s="181"/>
      <c r="L17" s="180"/>
      <c r="M17" s="181"/>
      <c r="N17" s="180"/>
      <c r="O17" s="181"/>
      <c r="P17" s="180"/>
      <c r="Q17" s="181"/>
      <c r="R17" s="180"/>
      <c r="S17" s="181"/>
    </row>
    <row r="18" spans="1:19" ht="19.5" customHeight="1">
      <c r="A18" s="40">
        <f t="shared" si="1"/>
        <v>15</v>
      </c>
      <c r="B18" s="196" t="s">
        <v>389</v>
      </c>
      <c r="C18" s="196"/>
      <c r="D18" s="196"/>
      <c r="E18" s="196"/>
      <c r="F18" s="196"/>
      <c r="G18" s="67" t="s">
        <v>339</v>
      </c>
      <c r="H18" s="154">
        <f>IF('CandidateTenderer 1-5'!$H$18 = "", "", 'CandidateTenderer 1-5'!$H$18)</f>
        <v>10</v>
      </c>
      <c r="I18" s="164" t="s">
        <v>341</v>
      </c>
      <c r="J18" s="180"/>
      <c r="K18" s="181"/>
      <c r="L18" s="180"/>
      <c r="M18" s="181"/>
      <c r="N18" s="180"/>
      <c r="O18" s="181"/>
      <c r="P18" s="180"/>
      <c r="Q18" s="181"/>
      <c r="R18" s="180"/>
      <c r="S18" s="181"/>
    </row>
    <row r="19" spans="1:19" ht="11.25" customHeight="1">
      <c r="A19" s="40">
        <f t="shared" si="1"/>
        <v>16</v>
      </c>
      <c r="B19" s="68" t="s">
        <v>340</v>
      </c>
      <c r="C19" s="69"/>
      <c r="D19" s="69"/>
      <c r="E19" s="69"/>
      <c r="F19" s="69"/>
      <c r="G19" s="69"/>
      <c r="H19" s="70"/>
      <c r="I19" s="71"/>
      <c r="J19" s="207"/>
      <c r="K19" s="208"/>
      <c r="L19" s="207"/>
      <c r="M19" s="208"/>
      <c r="N19" s="207"/>
      <c r="O19" s="208"/>
      <c r="P19" s="207"/>
      <c r="Q19" s="208"/>
      <c r="R19" s="207"/>
      <c r="S19" s="208"/>
    </row>
    <row r="20" spans="1:19" s="4" customFormat="1" ht="4.6500000000000004" customHeight="1">
      <c r="A20" s="40">
        <f t="shared" si="1"/>
        <v>17</v>
      </c>
      <c r="B20" s="72"/>
      <c r="C20" s="72"/>
      <c r="D20" s="72"/>
      <c r="E20" s="72"/>
      <c r="F20" s="72"/>
      <c r="G20" s="72"/>
      <c r="H20" s="72"/>
      <c r="I20" s="26"/>
      <c r="J20" s="214"/>
      <c r="K20" s="215"/>
      <c r="L20" s="214"/>
      <c r="M20" s="215"/>
      <c r="N20" s="214"/>
      <c r="O20" s="215"/>
      <c r="P20" s="214"/>
      <c r="Q20" s="215"/>
      <c r="R20" s="214"/>
      <c r="S20" s="215"/>
    </row>
    <row r="21" spans="1:19" s="4" customFormat="1" ht="13.25" customHeight="1">
      <c r="A21" s="40">
        <f t="shared" si="0"/>
        <v>18</v>
      </c>
      <c r="B21" s="57" t="s">
        <v>347</v>
      </c>
      <c r="C21" s="73"/>
      <c r="D21" s="73"/>
      <c r="E21" s="222" t="s">
        <v>428</v>
      </c>
      <c r="F21" s="222"/>
      <c r="G21" s="222"/>
      <c r="H21" s="222"/>
      <c r="I21" s="223"/>
      <c r="J21" s="178" t="s">
        <v>433</v>
      </c>
      <c r="K21" s="179"/>
      <c r="L21" s="178" t="s">
        <v>433</v>
      </c>
      <c r="M21" s="179"/>
      <c r="N21" s="178" t="s">
        <v>433</v>
      </c>
      <c r="O21" s="179"/>
      <c r="P21" s="178" t="s">
        <v>433</v>
      </c>
      <c r="Q21" s="179"/>
      <c r="R21" s="178" t="s">
        <v>433</v>
      </c>
      <c r="S21" s="179"/>
    </row>
    <row r="22" spans="1:19" ht="22.65" customHeight="1">
      <c r="A22" s="40">
        <f t="shared" si="0"/>
        <v>19</v>
      </c>
      <c r="B22" s="193" t="s">
        <v>348</v>
      </c>
      <c r="C22" s="193"/>
      <c r="D22" s="193"/>
      <c r="E22" s="193"/>
      <c r="F22" s="193"/>
      <c r="G22" s="193"/>
      <c r="H22" s="155">
        <f>IF('CandidateTenderer 1-5'!$H$22 = "", "", 'CandidateTenderer 1-5'!$H$22)</f>
        <v>20000</v>
      </c>
      <c r="I22" s="162" t="s">
        <v>431</v>
      </c>
      <c r="J22" s="207"/>
      <c r="K22" s="208"/>
      <c r="L22" s="207"/>
      <c r="M22" s="208"/>
      <c r="N22" s="207"/>
      <c r="O22" s="208"/>
      <c r="P22" s="207"/>
      <c r="Q22" s="208"/>
      <c r="R22" s="207"/>
      <c r="S22" s="208"/>
    </row>
    <row r="23" spans="1:19" ht="24" customHeight="1">
      <c r="A23" s="40">
        <f t="shared" si="0"/>
        <v>20</v>
      </c>
      <c r="B23" s="74" t="s">
        <v>349</v>
      </c>
      <c r="C23" s="156">
        <f>IF('CandidateTenderer 1-5'!$C$23 = "", "", 'CandidateTenderer 1-5'!$C$23)</f>
        <v>2</v>
      </c>
      <c r="D23" s="205" t="str">
        <f>" reference project"&amp;IF(C23=1,"","s")&amp;" in the technical field"</f>
        <v xml:space="preserve"> reference projects in the technical field</v>
      </c>
      <c r="E23" s="205"/>
      <c r="F23" s="201" t="s">
        <v>350</v>
      </c>
      <c r="G23" s="201"/>
      <c r="H23" s="201"/>
      <c r="I23" s="202"/>
      <c r="J23" s="197"/>
      <c r="K23" s="198"/>
      <c r="L23" s="197"/>
      <c r="M23" s="198"/>
      <c r="N23" s="197"/>
      <c r="O23" s="198"/>
      <c r="P23" s="197"/>
      <c r="Q23" s="198"/>
      <c r="R23" s="197"/>
      <c r="S23" s="198"/>
    </row>
    <row r="24" spans="1:19" ht="63" customHeight="1">
      <c r="A24" s="40">
        <f t="shared" si="0"/>
        <v>21</v>
      </c>
      <c r="B24" s="75" t="s">
        <v>429</v>
      </c>
      <c r="C24" s="157">
        <f>IF('CandidateTenderer 1-5'!$C$24 = "", "", 'CandidateTenderer 1-5'!$C$24)</f>
        <v>1</v>
      </c>
      <c r="D24" s="75" t="str">
        <f>" reference project"&amp;IF(C24=1,"","s")</f>
        <v xml:space="preserve"> reference project</v>
      </c>
      <c r="E24" s="206" t="s">
        <v>351</v>
      </c>
      <c r="F24" s="206"/>
      <c r="G24" s="206"/>
      <c r="H24" s="194" t="s">
        <v>430</v>
      </c>
      <c r="I24" s="195"/>
      <c r="J24" s="199"/>
      <c r="K24" s="200"/>
      <c r="L24" s="199"/>
      <c r="M24" s="200"/>
      <c r="N24" s="199"/>
      <c r="O24" s="200"/>
      <c r="P24" s="199"/>
      <c r="Q24" s="200"/>
      <c r="R24" s="199"/>
      <c r="S24" s="200"/>
    </row>
    <row r="25" spans="1:19" ht="11.25" customHeight="1">
      <c r="A25" s="40">
        <f t="shared" si="0"/>
        <v>22</v>
      </c>
      <c r="B25" s="219" t="s">
        <v>340</v>
      </c>
      <c r="C25" s="219"/>
      <c r="D25" s="219"/>
      <c r="E25" s="219"/>
      <c r="F25" s="219"/>
      <c r="G25" s="219"/>
      <c r="H25" s="219"/>
      <c r="I25" s="220"/>
      <c r="J25" s="203" t="str">
        <f>IF(J23="nein",Auswahllisten!$F$3,IF(J23="ja",Auswahllisten!$F$2," "))</f>
        <v xml:space="preserve"> </v>
      </c>
      <c r="K25" s="204"/>
      <c r="L25" s="203" t="str">
        <f>IF(L23="nein",Auswahllisten!$F$3,IF(L23="ja",Auswahllisten!$F$2," "))</f>
        <v xml:space="preserve"> </v>
      </c>
      <c r="M25" s="204"/>
      <c r="N25" s="203" t="str">
        <f>IF(N23="nein",Auswahllisten!$F$3,IF(N23="ja",Auswahllisten!$F$2," "))</f>
        <v xml:space="preserve"> </v>
      </c>
      <c r="O25" s="204"/>
      <c r="P25" s="203" t="str">
        <f>IF(P23="nein",Auswahllisten!$F$3,IF(P23="ja",Auswahllisten!$F$2," "))</f>
        <v xml:space="preserve"> </v>
      </c>
      <c r="Q25" s="204"/>
      <c r="R25" s="203" t="str">
        <f>IF(R23="nein",Auswahllisten!$F$3,IF(R23="ja",Auswahllisten!$F$2," "))</f>
        <v xml:space="preserve"> </v>
      </c>
      <c r="S25" s="204"/>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3" t="s">
        <v>352</v>
      </c>
      <c r="C27" s="173"/>
      <c r="D27" s="173"/>
      <c r="E27" s="173"/>
      <c r="F27" s="173"/>
      <c r="G27" s="173"/>
      <c r="H27" s="173"/>
      <c r="I27" s="174"/>
      <c r="J27" s="175" t="str">
        <f>IF( OR(J19=Auswahllisten!$F$3,J25=Auswahllisten!$F$3), Auswahllisten!$F$3, IF(AND(J19=Auswahllisten!$F$2,J25=Auswahllisten!$F$2), Auswahllisten!$F$2, ""))</f>
        <v/>
      </c>
      <c r="K27" s="176"/>
      <c r="L27" s="175" t="str">
        <f>IF( OR(L19=Auswahllisten!$F$3,L25=Auswahllisten!$F$3), Auswahllisten!$F$3, IF(AND(L19=Auswahllisten!$F$2,L25=Auswahllisten!$F$2), Auswahllisten!$F$2, ""))</f>
        <v/>
      </c>
      <c r="M27" s="176"/>
      <c r="N27" s="175" t="str">
        <f>IF( OR(N19=Auswahllisten!$F$3,N25=Auswahllisten!$F$3), Auswahllisten!$F$3, IF(AND(N19=Auswahllisten!$F$2,N25=Auswahllisten!$F$2), Auswahllisten!$F$2, ""))</f>
        <v/>
      </c>
      <c r="O27" s="176"/>
      <c r="P27" s="175" t="str">
        <f>IF( OR(P19=Auswahllisten!$F$3,P25=Auswahllisten!$F$3), Auswahllisten!$F$3, IF(AND(P19=Auswahllisten!$F$2,P25=Auswahllisten!$F$2), Auswahllisten!$F$2, ""))</f>
        <v/>
      </c>
      <c r="Q27" s="176"/>
      <c r="R27" s="175" t="str">
        <f>IF( OR(R19=Auswahllisten!$F$3,R25=Auswahllisten!$F$3), Auswahllisten!$F$3, IF(AND(R19=Auswahllisten!$F$2,R25=Auswahllisten!$F$2), Auswahllisten!$F$2, ""))</f>
        <v/>
      </c>
      <c r="S27" s="176"/>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8">
        <v>1</v>
      </c>
      <c r="C31" s="188"/>
      <c r="D31" s="188"/>
      <c r="E31" s="188"/>
      <c r="F31" s="188"/>
      <c r="G31" s="188"/>
      <c r="H31" s="189"/>
      <c r="I31" s="83">
        <v>2</v>
      </c>
      <c r="J31" s="84">
        <v>3</v>
      </c>
      <c r="K31" s="85">
        <v>4</v>
      </c>
      <c r="L31" s="84">
        <v>5</v>
      </c>
      <c r="M31" s="85">
        <v>6</v>
      </c>
      <c r="N31" s="84">
        <v>7</v>
      </c>
      <c r="O31" s="85">
        <v>8</v>
      </c>
      <c r="P31" s="84">
        <v>9</v>
      </c>
      <c r="Q31" s="85">
        <v>10</v>
      </c>
      <c r="R31" s="86">
        <v>11</v>
      </c>
      <c r="S31" s="87">
        <v>12</v>
      </c>
    </row>
    <row r="32" spans="1:19" ht="11.25" customHeight="1">
      <c r="A32" s="40">
        <f t="shared" si="0"/>
        <v>29</v>
      </c>
      <c r="B32" s="190" t="s">
        <v>354</v>
      </c>
      <c r="C32" s="190"/>
      <c r="D32" s="190"/>
      <c r="E32" s="190"/>
      <c r="F32" s="190"/>
      <c r="G32" s="190"/>
      <c r="H32" s="191"/>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4" t="s">
        <v>250</v>
      </c>
      <c r="C36" s="184"/>
      <c r="D36" s="184"/>
      <c r="E36" s="184"/>
      <c r="F36" s="184"/>
      <c r="G36" s="184"/>
      <c r="H36" s="185"/>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4" t="s">
        <v>251</v>
      </c>
      <c r="C37" s="184"/>
      <c r="D37" s="184"/>
      <c r="E37" s="184"/>
      <c r="F37" s="184"/>
      <c r="G37" s="184"/>
      <c r="H37" s="185"/>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4" t="s">
        <v>252</v>
      </c>
      <c r="C38" s="184"/>
      <c r="D38" s="184"/>
      <c r="E38" s="184"/>
      <c r="F38" s="184"/>
      <c r="G38" s="184"/>
      <c r="H38" s="185"/>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4" t="s">
        <v>253</v>
      </c>
      <c r="C39" s="184"/>
      <c r="D39" s="184"/>
      <c r="E39" s="184"/>
      <c r="F39" s="184"/>
      <c r="G39" s="184"/>
      <c r="H39" s="185"/>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6" t="s">
        <v>254</v>
      </c>
      <c r="C40" s="186"/>
      <c r="D40" s="186"/>
      <c r="E40" s="186"/>
      <c r="F40" s="186"/>
      <c r="G40" s="186"/>
      <c r="H40" s="187"/>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2" t="s">
        <v>351</v>
      </c>
      <c r="E43" s="182"/>
      <c r="F43" s="182"/>
      <c r="G43" s="182"/>
      <c r="H43" s="183"/>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7" t="s">
        <v>366</v>
      </c>
      <c r="C50" s="227"/>
      <c r="D50" s="227"/>
      <c r="E50" s="227"/>
      <c r="F50" s="227"/>
      <c r="G50" s="227"/>
      <c r="H50" s="227"/>
      <c r="I50" s="227"/>
      <c r="J50" s="227"/>
      <c r="K50" s="227"/>
      <c r="L50" s="227"/>
      <c r="M50" s="227"/>
      <c r="N50" s="227"/>
      <c r="O50" s="227"/>
      <c r="P50" s="227"/>
      <c r="Q50" s="227"/>
      <c r="R50" s="227"/>
      <c r="S50" s="227"/>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50" t="s">
        <v>302</v>
      </c>
      <c r="B1" s="250"/>
      <c r="C1" s="250"/>
      <c r="D1" s="250"/>
      <c r="E1" s="250"/>
      <c r="F1" s="141"/>
      <c r="G1" s="140"/>
      <c r="H1" s="141"/>
      <c r="I1" s="141"/>
      <c r="J1" s="140"/>
      <c r="K1" s="141"/>
      <c r="L1" s="141"/>
      <c r="M1" s="140"/>
      <c r="N1" s="141"/>
      <c r="O1" s="141"/>
      <c r="P1" s="141"/>
    </row>
    <row r="2" spans="1:16" ht="14">
      <c r="A2" s="249" t="s">
        <v>284</v>
      </c>
      <c r="B2" s="249"/>
      <c r="C2" s="249"/>
      <c r="D2" s="249"/>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A5151E-86E3-48CB-9145-167910139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Dhar, Sanjay GIZ IN</cp:lastModifiedBy>
  <cp:lastPrinted>2021-09-21T12:54:09Z</cp:lastPrinted>
  <dcterms:created xsi:type="dcterms:W3CDTF">2001-02-21T08:54:43Z</dcterms:created>
  <dcterms:modified xsi:type="dcterms:W3CDTF">2026-10-14T03:51:07Z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