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DieseArbeitsmappe"/>
  <mc:AlternateContent xmlns:mc="http://schemas.openxmlformats.org/markup-compatibility/2006">
    <mc:Choice Requires="x15">
      <x15ac:absPath xmlns:x15ac="http://schemas.microsoft.com/office/spreadsheetml/2010/11/ac" url="https://gizonline-my.sharepoint.com/personal/neha_verma1_giz_de/Documents/2026/Energy/AP Hackathon/Tender DOcuments/"/>
    </mc:Choice>
  </mc:AlternateContent>
  <xr:revisionPtr revIDLastSave="1" documentId="8_{ACF4561A-1360-4CC3-BB5D-4B8E98E9C4F2}" xr6:coauthVersionLast="47" xr6:coauthVersionMax="47" xr10:uidLastSave="{9DCF3E62-A43E-4A94-868F-43B4136D5919}"/>
  <bookViews>
    <workbookView xWindow="-110" yWindow="-110" windowWidth="19420" windowHeight="10300" tabRatio="797" firstSheet="1" activeTab="2" xr2:uid="{00000000-000D-0000-FFFF-FFFF00000000}"/>
  </bookViews>
  <sheets>
    <sheet name="Ranking" sheetId="11" state="hidden" r:id="rId1"/>
    <sheet name="Information" sheetId="5" r:id="rId2"/>
    <sheet name="CandidateTenderer 1-5" sheetId="2" r:id="rId3"/>
    <sheet name="CandidateTenderer 6-10" sheetId="7" r:id="rId4"/>
    <sheet name="CandidateTenderer 11-15" sheetId="12" r:id="rId5"/>
    <sheet name="CandidateTenderer 16-20" sheetId="13" r:id="rId6"/>
    <sheet name="Overview geographical regions" sheetId="8" r:id="rId7"/>
    <sheet name="Auswahllisten" sheetId="6" state="hidden" r:id="rId8"/>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3">'CandidateTenderer 6-10'!$A$1:$S$10</definedName>
    <definedName name="_xlnm.Print_Area" localSheetId="1">Information!$A$1:$G$19</definedName>
    <definedName name="_xlnm.Print_Area" localSheetId="6">'Overview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6" l="1"/>
  <c r="G19" i="6"/>
  <c r="G18" i="6"/>
  <c r="G17" i="6"/>
  <c r="G15" i="6"/>
  <c r="G14" i="6"/>
  <c r="G13" i="6"/>
  <c r="G12" i="6"/>
  <c r="G10" i="6"/>
  <c r="G9" i="6"/>
  <c r="G8" i="6"/>
  <c r="G7" i="6"/>
  <c r="G21" i="6"/>
  <c r="G16" i="6"/>
  <c r="G11" i="6"/>
  <c r="A14" i="2"/>
  <c r="C201" i="6"/>
  <c r="C202" i="6"/>
  <c r="B201" i="6"/>
  <c r="B202" i="6"/>
  <c r="C242" i="6"/>
  <c r="B242" i="6"/>
  <c r="C141" i="6"/>
  <c r="C142" i="6"/>
  <c r="B141" i="6"/>
  <c r="B142" i="6"/>
  <c r="B21" i="11"/>
  <c r="B20" i="11"/>
  <c r="B19" i="11"/>
  <c r="B18" i="11"/>
  <c r="B17" i="11"/>
  <c r="B16" i="11"/>
  <c r="B15" i="11"/>
  <c r="B14" i="11"/>
  <c r="B13" i="11"/>
  <c r="B12" i="11"/>
  <c r="B11" i="11"/>
  <c r="B10" i="11"/>
  <c r="B9" i="11"/>
  <c r="B8" i="11"/>
  <c r="B7" i="11"/>
  <c r="B6" i="11"/>
  <c r="B5" i="11"/>
  <c r="B4" i="11"/>
  <c r="B3" i="11"/>
  <c r="B2" i="11"/>
  <c r="S35" i="13"/>
  <c r="S36" i="13"/>
  <c r="S37" i="13"/>
  <c r="S38" i="13"/>
  <c r="S39" i="13"/>
  <c r="S40" i="13"/>
  <c r="S43" i="13"/>
  <c r="S45" i="13"/>
  <c r="Q35" i="13"/>
  <c r="Q36" i="13"/>
  <c r="Q37" i="13"/>
  <c r="Q38" i="13"/>
  <c r="Q39" i="13"/>
  <c r="Q40" i="13"/>
  <c r="Q43" i="13"/>
  <c r="Q45" i="13"/>
  <c r="O35" i="13"/>
  <c r="O36" i="13"/>
  <c r="O37" i="13"/>
  <c r="O38" i="13"/>
  <c r="O39" i="13"/>
  <c r="O40" i="13"/>
  <c r="O43" i="13"/>
  <c r="O45" i="13"/>
  <c r="M35" i="13"/>
  <c r="M36" i="13"/>
  <c r="M37" i="13"/>
  <c r="M38" i="13"/>
  <c r="M39" i="13"/>
  <c r="M40" i="13"/>
  <c r="M43" i="13"/>
  <c r="M45" i="13"/>
  <c r="K35" i="13"/>
  <c r="K36" i="13"/>
  <c r="K37" i="13"/>
  <c r="K38" i="13"/>
  <c r="K39" i="13"/>
  <c r="K40" i="13"/>
  <c r="K43" i="13"/>
  <c r="K45" i="13"/>
  <c r="A47" i="13"/>
  <c r="I41" i="13"/>
  <c r="I46" i="13" s="1"/>
  <c r="A46" i="13"/>
  <c r="A45" i="13"/>
  <c r="A44" i="13"/>
  <c r="A43" i="13"/>
  <c r="A42" i="13"/>
  <c r="A41" i="13"/>
  <c r="A40" i="13"/>
  <c r="A39" i="13"/>
  <c r="A38" i="13"/>
  <c r="A37" i="13"/>
  <c r="A36" i="13"/>
  <c r="A35" i="13"/>
  <c r="A34" i="13"/>
  <c r="A33" i="13"/>
  <c r="A32" i="13"/>
  <c r="A31" i="13"/>
  <c r="A30" i="13"/>
  <c r="A29" i="13"/>
  <c r="A28" i="13"/>
  <c r="R25" i="13"/>
  <c r="R27" i="13" s="1"/>
  <c r="P25" i="13"/>
  <c r="P27" i="13" s="1"/>
  <c r="N25" i="13"/>
  <c r="N27" i="13" s="1"/>
  <c r="L25" i="13"/>
  <c r="L27" i="13" s="1"/>
  <c r="J25" i="13"/>
  <c r="J27" i="13" s="1"/>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3" i="12"/>
  <c r="S45" i="12"/>
  <c r="Q35" i="12"/>
  <c r="Q36" i="12"/>
  <c r="Q37" i="12"/>
  <c r="Q38" i="12"/>
  <c r="Q39" i="12"/>
  <c r="Q40" i="12"/>
  <c r="Q43" i="12"/>
  <c r="Q45" i="12"/>
  <c r="O35" i="12"/>
  <c r="O36" i="12"/>
  <c r="O37" i="12"/>
  <c r="O38" i="12"/>
  <c r="O39" i="12"/>
  <c r="O40" i="12"/>
  <c r="O43" i="12"/>
  <c r="O45" i="12"/>
  <c r="M35" i="12"/>
  <c r="M36" i="12"/>
  <c r="M37" i="12"/>
  <c r="M38" i="12"/>
  <c r="M39" i="12"/>
  <c r="M40" i="12"/>
  <c r="M43" i="12"/>
  <c r="M45" i="12"/>
  <c r="K35" i="12"/>
  <c r="K36" i="12"/>
  <c r="K37" i="12"/>
  <c r="K38" i="12"/>
  <c r="K39" i="12"/>
  <c r="K40" i="12"/>
  <c r="K43" i="12"/>
  <c r="K45" i="12"/>
  <c r="A47" i="12"/>
  <c r="I41" i="12"/>
  <c r="I46" i="12" s="1"/>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s="1"/>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s="1"/>
  <c r="C23" i="7"/>
  <c r="D23" i="7" s="1"/>
  <c r="H22" i="7"/>
  <c r="H18" i="7"/>
  <c r="H17" i="7"/>
  <c r="D6" i="7"/>
  <c r="R5" i="7"/>
  <c r="J5" i="7"/>
  <c r="D5" i="7"/>
  <c r="R4" i="7"/>
  <c r="J4" i="7"/>
  <c r="D4" i="7"/>
  <c r="S35" i="7"/>
  <c r="S36" i="7"/>
  <c r="S37" i="7"/>
  <c r="S38" i="7"/>
  <c r="S39" i="7"/>
  <c r="S40" i="7"/>
  <c r="S43" i="7"/>
  <c r="S45" i="7"/>
  <c r="Q35" i="7"/>
  <c r="Q36" i="7"/>
  <c r="Q37" i="7"/>
  <c r="Q38" i="7"/>
  <c r="Q39" i="7"/>
  <c r="Q40" i="7"/>
  <c r="Q43" i="7"/>
  <c r="Q45" i="7"/>
  <c r="O35" i="7"/>
  <c r="O36" i="7"/>
  <c r="O37" i="7"/>
  <c r="O38" i="7"/>
  <c r="O39" i="7"/>
  <c r="O40" i="7"/>
  <c r="O43" i="7"/>
  <c r="O45" i="7"/>
  <c r="M35" i="7"/>
  <c r="M36" i="7"/>
  <c r="M37" i="7"/>
  <c r="M38" i="7"/>
  <c r="M39" i="7"/>
  <c r="M40" i="7"/>
  <c r="M43" i="7"/>
  <c r="M45" i="7"/>
  <c r="K35" i="7"/>
  <c r="K36" i="7"/>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19" i="2"/>
  <c r="A20" i="2"/>
  <c r="A21" i="2"/>
  <c r="A22" i="2"/>
  <c r="A23" i="2"/>
  <c r="A24" i="2"/>
  <c r="A25" i="2"/>
  <c r="A26" i="2"/>
  <c r="A27" i="2"/>
  <c r="A28" i="2"/>
  <c r="A29" i="2"/>
  <c r="A30" i="2"/>
  <c r="A31" i="2"/>
  <c r="A32" i="2"/>
  <c r="A33" i="2"/>
  <c r="A34" i="2"/>
  <c r="J25" i="2"/>
  <c r="J27" i="2" s="1"/>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O41" i="7" l="1"/>
  <c r="O46" i="7" s="1"/>
  <c r="C9" i="11" s="1"/>
  <c r="S41" i="7"/>
  <c r="S46" i="7" s="1"/>
  <c r="C11" i="11" s="1"/>
  <c r="O41" i="12"/>
  <c r="O46" i="12" s="1"/>
  <c r="C14" i="11" s="1"/>
  <c r="S41" i="13"/>
  <c r="S46" i="13" s="1"/>
  <c r="C21" i="11" s="1"/>
  <c r="Q41" i="13"/>
  <c r="Q46" i="13" s="1"/>
  <c r="C20" i="11" s="1"/>
  <c r="O41" i="13"/>
  <c r="O46" i="13" s="1"/>
  <c r="C19" i="11" s="1"/>
  <c r="M41" i="13"/>
  <c r="M46" i="13" s="1"/>
  <c r="C18" i="11" s="1"/>
  <c r="K41" i="13"/>
  <c r="K46" i="13" s="1"/>
  <c r="C17" i="11" s="1"/>
  <c r="S41" i="12"/>
  <c r="S46" i="12" s="1"/>
  <c r="C16" i="11" s="1"/>
  <c r="Q41" i="12"/>
  <c r="Q46" i="12" s="1"/>
  <c r="C15" i="11" s="1"/>
  <c r="M41" i="12"/>
  <c r="M46" i="12" s="1"/>
  <c r="C13" i="11" s="1"/>
  <c r="K41" i="12"/>
  <c r="K46" i="12" s="1"/>
  <c r="C12" i="11" s="1"/>
  <c r="Q41" i="7"/>
  <c r="Q46" i="7" s="1"/>
  <c r="C10" i="11" s="1"/>
  <c r="M41" i="7"/>
  <c r="M46" i="7" s="1"/>
  <c r="C8" i="11" s="1"/>
  <c r="K41" i="7"/>
  <c r="K46" i="7" s="1"/>
  <c r="C7" i="11" s="1"/>
  <c r="S41" i="2"/>
  <c r="S46" i="2" s="1"/>
  <c r="G6" i="6" s="1"/>
  <c r="Q41" i="2"/>
  <c r="Q46" i="2" s="1"/>
  <c r="G5" i="6" s="1"/>
  <c r="O41" i="2"/>
  <c r="O46" i="2" s="1"/>
  <c r="G4" i="6" s="1"/>
  <c r="M41" i="2"/>
  <c r="M46" i="2" s="1"/>
  <c r="C3" i="11" s="1"/>
  <c r="K41" i="2"/>
  <c r="K46" i="2" s="1"/>
  <c r="G2" i="6" l="1"/>
  <c r="R2" i="12"/>
  <c r="R2" i="7"/>
  <c r="R2" i="2"/>
  <c r="R2" i="13"/>
  <c r="C6" i="11"/>
  <c r="C5" i="11"/>
  <c r="C4" i="11"/>
  <c r="G3" i="6"/>
  <c r="C2" i="11"/>
  <c r="S47" i="13" l="1"/>
  <c r="A21" i="11" s="1"/>
  <c r="K47" i="12"/>
  <c r="A12" i="11" s="1"/>
  <c r="S47" i="12"/>
  <c r="A16" i="11" s="1"/>
  <c r="M47" i="12"/>
  <c r="A13" i="11" s="1"/>
  <c r="O47" i="13"/>
  <c r="A19" i="11" s="1"/>
  <c r="Q47" i="13"/>
  <c r="A20" i="11" s="1"/>
  <c r="K47" i="2"/>
  <c r="A2" i="11" s="1"/>
  <c r="M47" i="2"/>
  <c r="A3" i="11" s="1"/>
  <c r="Q47" i="2"/>
  <c r="A5" i="11" s="1"/>
  <c r="O47" i="12"/>
  <c r="A14" i="11" s="1"/>
  <c r="O47" i="2"/>
  <c r="A4" i="11" s="1"/>
  <c r="M47" i="13"/>
  <c r="A18" i="11" s="1"/>
  <c r="Q47" i="7"/>
  <c r="A10" i="11" s="1"/>
  <c r="M47" i="7"/>
  <c r="A8" i="11" s="1"/>
  <c r="K47" i="13"/>
  <c r="A17" i="11" s="1"/>
  <c r="K47" i="7"/>
  <c r="A7" i="11" s="1"/>
  <c r="O47" i="7"/>
  <c r="A9" i="11" s="1"/>
  <c r="S47" i="7"/>
  <c r="A11" i="11" s="1"/>
  <c r="S47" i="2"/>
  <c r="A6" i="11" s="1"/>
  <c r="Q47" i="12"/>
  <c r="A1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sharedStrings.xml><?xml version="1.0" encoding="utf-8"?>
<sst xmlns="http://schemas.openxmlformats.org/spreadsheetml/2006/main" count="1006" uniqueCount="448">
  <si>
    <t xml:space="preserve"> </t>
  </si>
  <si>
    <t>in %</t>
  </si>
  <si>
    <t>(max.10)</t>
  </si>
  <si>
    <t>(2)x(3)</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</si>
  <si>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</si>
  <si>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</si>
  <si>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</si>
  <si>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</si>
  <si>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</si>
  <si>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</si>
  <si>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</si>
  <si>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</si>
  <si>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</si>
  <si>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</si>
  <si>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</si>
  <si>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</si>
  <si>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</si>
  <si>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</si>
  <si>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</si>
  <si>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</si>
  <si>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</si>
  <si>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</si>
  <si>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</si>
  <si>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</si>
  <si>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</si>
  <si>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</si>
  <si>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</si>
  <si>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</si>
  <si>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</si>
  <si>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</si>
  <si>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</si>
  <si>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</si>
  <si>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</si>
  <si>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</si>
  <si>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</si>
  <si>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</si>
  <si>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</si>
  <si>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</si>
  <si>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</si>
  <si>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</si>
  <si>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</si>
  <si>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</si>
  <si>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</si>
  <si>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</si>
  <si>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</si>
  <si>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</si>
  <si>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</si>
  <si>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</si>
  <si>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</si>
  <si>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</si>
  <si>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</si>
  <si>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</si>
  <si>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</si>
  <si>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</si>
  <si>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</si>
  <si>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</si>
  <si>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</si>
  <si>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</si>
  <si>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</si>
  <si>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</si>
  <si>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</si>
  <si>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</si>
  <si>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</si>
  <si>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</si>
  <si>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</si>
  <si>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</si>
  <si>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</si>
  <si>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</si>
  <si>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</si>
  <si>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</si>
  <si>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</si>
  <si>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</si>
  <si>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</si>
  <si>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</si>
  <si>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</si>
  <si>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</si>
  <si>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</si>
  <si>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</si>
  <si>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</si>
  <si>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</si>
  <si>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</si>
  <si>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</si>
  <si>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</si>
  <si>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</si>
  <si>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</si>
  <si>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</si>
  <si>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</si>
  <si>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</si>
  <si>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</si>
  <si>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</si>
  <si>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</si>
  <si>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</si>
  <si>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</si>
  <si>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</si>
  <si>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</si>
  <si>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</si>
  <si>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</si>
  <si>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</si>
  <si>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</si>
  <si>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</si>
  <si>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</si>
  <si>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</si>
  <si>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</si>
  <si>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</si>
  <si>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</si>
  <si>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</si>
  <si>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</si>
  <si>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</si>
  <si>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</si>
  <si>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</si>
  <si>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</si>
  <si>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</si>
  <si>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</si>
  <si>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</si>
  <si>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</si>
  <si>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</si>
  <si>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</si>
  <si>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</si>
  <si>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</si>
  <si>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</si>
  <si>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</si>
  <si>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</si>
  <si>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</si>
  <si>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</si>
  <si>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</si>
  <si>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</si>
  <si>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</si>
  <si>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</si>
  <si>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</si>
  <si>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</si>
  <si>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</si>
  <si>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</si>
  <si>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</si>
  <si>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</si>
  <si>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</si>
  <si>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</si>
  <si>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</si>
  <si>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</si>
  <si>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</si>
  <si>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</si>
  <si>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</si>
  <si>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</si>
  <si>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</si>
  <si>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</si>
  <si>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</si>
  <si>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</si>
  <si>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</si>
  <si>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</si>
  <si>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</si>
  <si>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</si>
  <si>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</si>
  <si>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</si>
  <si>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</si>
  <si>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</si>
  <si>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</si>
  <si>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</si>
  <si>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</si>
  <si>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</si>
  <si>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</si>
  <si>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</si>
  <si>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</si>
  <si>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</si>
  <si>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</si>
  <si>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</si>
  <si>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</si>
  <si>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</si>
  <si>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</si>
  <si>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</si>
  <si>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</si>
  <si>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</si>
  <si>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</si>
  <si>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</si>
  <si>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</si>
  <si>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</si>
  <si>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</si>
  <si>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</si>
  <si>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</si>
  <si>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</si>
  <si>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</si>
  <si>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</si>
  <si>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</si>
  <si>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</si>
  <si>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</si>
  <si>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</si>
  <si>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</si>
  <si>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</si>
  <si>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</si>
  <si>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</si>
  <si>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</si>
  <si>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</si>
  <si>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</si>
  <si>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</si>
  <si>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</si>
  <si>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</si>
  <si>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</si>
  <si>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</si>
  <si>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</si>
  <si>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</si>
  <si>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</si>
  <si>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</si>
  <si>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</si>
  <si>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</si>
  <si>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</si>
  <si>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</si>
  <si>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</si>
  <si>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</si>
  <si>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</si>
  <si>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</si>
  <si>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</si>
  <si>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</si>
  <si>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</si>
  <si>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</si>
  <si>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</si>
  <si>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</si>
  <si>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</si>
  <si>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</si>
  <si>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</si>
  <si>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</si>
  <si>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</si>
  <si>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</si>
  <si>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</si>
  <si>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</si>
  <si>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</si>
  <si>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</si>
  <si>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</si>
  <si>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</si>
  <si>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</si>
  <si>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</si>
  <si>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</si>
  <si>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</si>
  <si>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</si>
  <si>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</si>
  <si>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</si>
  <si>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</si>
  <si>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</si>
  <si>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</si>
  <si>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</si>
  <si>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</si>
  <si>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</si>
  <si>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</si>
  <si>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</si>
  <si>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</si>
  <si>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</si>
  <si>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</si>
  <si>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</si>
  <si>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</si>
  <si>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</si>
  <si>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</si>
  <si>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</si>
  <si>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</si>
  <si>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</si>
  <si>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</si>
  <si>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</si>
  <si>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</si>
  <si>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</si>
  <si>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</si>
  <si>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</si>
  <si>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</si>
  <si>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</si>
  <si>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</si>
  <si>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</si>
  <si>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</si>
  <si>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</si>
  <si>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</si>
  <si>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</si>
  <si>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</si>
  <si>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</si>
  <si>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</si>
  <si>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</si>
  <si>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</si>
  <si>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</si>
  <si>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</si>
  <si>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</si>
  <si>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</si>
  <si>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</si>
  <si>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</si>
  <si>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</si>
  <si>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</si>
  <si>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</si>
  <si>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</si>
  <si>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</si>
  <si>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</si>
  <si>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</si>
  <si>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</si>
  <si>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</si>
  <si>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</si>
  <si>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</si>
  <si>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</si>
  <si>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</si>
  <si>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</si>
  <si>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</si>
  <si>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</si>
  <si>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</si>
  <si>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</si>
  <si>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</si>
  <si>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</si>
  <si>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</si>
  <si>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</si>
  <si>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</si>
  <si>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</si>
  <si>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</si>
  <si>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</si>
  <si>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</si>
  <si>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</si>
  <si>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</si>
  <si>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</si>
  <si>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</si>
  <si>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</si>
  <si>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</si>
  <si>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</si>
  <si>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</si>
  <si>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</si>
  <si>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</si>
  <si>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</si>
  <si>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</si>
  <si>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</si>
  <si>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</si>
  <si>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</si>
  <si>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</si>
  <si>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</si>
  <si>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</si>
  <si>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</si>
  <si>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</si>
  <si>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</si>
  <si>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</si>
  <si>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</si>
  <si>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</si>
  <si>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</si>
  <si>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</si>
  <si>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</si>
  <si>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</si>
  <si>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</si>
  <si>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</si>
  <si>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Weighting</t>
  </si>
  <si>
    <t>Commercial assessor</t>
  </si>
  <si>
    <t>Technical assessor</t>
  </si>
  <si>
    <t>A. General information (all procedures)</t>
  </si>
  <si>
    <t>I. Commercial eligibility assessment</t>
  </si>
  <si>
    <t xml:space="preserve">In case of candidate/tenderer consortium: Declaration by candidate/tenderer consortium </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</si>
  <si>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</si>
  <si>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</si>
  <si>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</si>
  <si>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</si>
  <si>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</si>
  <si>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</si>
  <si>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</si>
  <si>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</si>
  <si>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</si>
  <si>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</si>
  <si>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</si>
  <si>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</si>
  <si>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[please select region/country]</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</si>
  <si>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</si>
  <si>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</si>
  <si>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</si>
  <si>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</si>
  <si>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</si>
  <si>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</si>
  <si>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</si>
  <si>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</si>
  <si>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</si>
  <si>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</si>
  <si>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</si>
  <si>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</si>
  <si>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</si>
  <si>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</si>
  <si>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</si>
  <si>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</si>
  <si>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</si>
  <si>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</si>
  <si>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</si>
  <si>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</si>
  <si>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</si>
  <si>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</si>
  <si>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</si>
  <si>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</si>
  <si>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</si>
  <si>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</si>
  <si>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</si>
  <si>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</si>
  <si>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</si>
  <si>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</si>
  <si>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</si>
  <si>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</si>
  <si>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</si>
  <si>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</si>
  <si>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</si>
  <si>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</si>
  <si>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</si>
  <si>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</si>
  <si>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</si>
  <si>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</si>
  <si>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</si>
  <si>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</si>
  <si>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</si>
  <si>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</si>
  <si>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</si>
  <si>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</si>
  <si>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</si>
  <si>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</si>
  <si>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</si>
  <si>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CONFIDENTIAL</t>
  </si>
  <si>
    <t>Kosovo</t>
  </si>
  <si>
    <t>Republic of North Macedonia</t>
  </si>
  <si>
    <t>1) Commercial eligibility assessment</t>
  </si>
  <si>
    <t>General or legal documents: This needs to be specified by each country office according to local requirements and basic processes.</t>
  </si>
  <si>
    <t xml:space="preserve">Compulsory and optional grounds for exclusion: </t>
  </si>
  <si>
    <t>The respective grounds for exclusions are stated in the self-declaration templates for services: https://dms.giz.de/dms/llisapi.dll?func=ll&amp;objaction=overview&amp;objid=498456808 and for construction (to be found under P+R (230, 511,512))</t>
  </si>
  <si>
    <t>Evidence of incorporation:</t>
  </si>
  <si>
    <t xml:space="preserve">Needs to be requested if commercial register / evidence of incorporation exists locally </t>
  </si>
  <si>
    <t>Average annual turnover:</t>
  </si>
  <si>
    <t>Applicable average annual turnover should not be higher than 2x the estimated contract value. Can be adjusted if required.</t>
  </si>
  <si>
    <t>Average numbers of employees:</t>
  </si>
  <si>
    <t>Needs to be adjusted according to the specific service and requirements as per TOR. Can also be zero (0) if appropriate</t>
  </si>
  <si>
    <t>2) Technical eligibility assessment</t>
  </si>
  <si>
    <t xml:space="preserve">Minimum commission value of reference projects: </t>
  </si>
  <si>
    <t>The project should choose an appropriate commission value of reference projects in order to ensure that potential candidates have the necessary economic and financial capacities to perform the contract. It is recommended to choose 0.5-1x the estimated contract value. The value can be adjusted if appropriate.</t>
  </si>
  <si>
    <t xml:space="preserve">Reference projects: </t>
  </si>
  <si>
    <t xml:space="preserve">The project should choose the amount and technical field of reference projects. The amount and volume of reference projects should be appropriate based on the commission value requested. </t>
  </si>
  <si>
    <t>B) Ranking</t>
  </si>
  <si>
    <t xml:space="preserve">Part B is only for the exceptional case that an award procedure with call for competitive tender (expression of interest) is conducted AND the number of candidates is to be limited based on the criteria stated in part B. </t>
  </si>
  <si>
    <t>The criteria stated in part B are intended to assess the technical and professional experience of the company. Do not use technical qualifications for experts stated in the technical assessment grid.</t>
  </si>
  <si>
    <r>
      <t>Assessment grid for checking the eligibility of candidates/tenderers (</t>
    </r>
    <r>
      <rPr>
        <b/>
        <sz val="17"/>
        <color rgb="FFFF0000"/>
        <rFont val="Arial"/>
        <family val="2"/>
      </rPr>
      <t>local</t>
    </r>
    <r>
      <rPr>
        <b/>
        <sz val="17"/>
        <color theme="1"/>
        <rFont val="Arial"/>
        <family val="2"/>
      </rPr>
      <t xml:space="preserve"> procedures)</t>
    </r>
  </si>
  <si>
    <t>Commission manager</t>
  </si>
  <si>
    <r>
      <t xml:space="preserve">General administrative and/or legal documents </t>
    </r>
    <r>
      <rPr>
        <sz val="8"/>
        <color rgb="FFFF0000"/>
        <rFont val="Arial"/>
        <family val="2"/>
      </rPr>
      <t>(needs to be specified by country office)</t>
    </r>
  </si>
  <si>
    <t>No compulsory grounds for exclusion according to self-declaration (If this is the case, enter 'yes'. If there are compulsory grounds for exclusion, enter 'no' and the tender is ineligible)</t>
  </si>
  <si>
    <t>No optional grounds for exclusion according to self-declaration (If this is the case, enter 'yes'. If there are optional grounds for exclusion, enter 'no' and the tender is ineligible)</t>
  </si>
  <si>
    <t>Information: Evidence of incorporation</t>
  </si>
  <si>
    <t>(if 'yes' in all instances, the tenderer is eligible)</t>
  </si>
  <si>
    <r>
      <t xml:space="preserve">and at least </t>
    </r>
    <r>
      <rPr>
        <sz val="8"/>
        <color rgb="FFFF0000"/>
        <rFont val="Arial"/>
        <family val="2"/>
      </rPr>
      <t>(If needed only complete with other minimum criteria or erase)</t>
    </r>
  </si>
  <si>
    <r>
      <t xml:space="preserve">In the last 36 months </t>
    </r>
    <r>
      <rPr>
        <sz val="8"/>
        <color rgb="FFFF0000"/>
        <rFont val="Arial"/>
        <family val="2"/>
      </rPr>
      <t>(for construction contracts 60 months)</t>
    </r>
    <r>
      <rPr>
        <sz val="8"/>
        <color theme="1"/>
        <rFont val="Arial"/>
        <family val="2"/>
      </rPr>
      <t xml:space="preserve"> before the date of publication of  this tender.</t>
    </r>
  </si>
  <si>
    <t>(state the currency)</t>
  </si>
  <si>
    <t>Average annual turnover for the last three financial years (last-but-four financial year can be included in case of tenders held within six months of end of last financial year).
If required: financial statements provided</t>
  </si>
  <si>
    <t>Yes / No</t>
  </si>
  <si>
    <t>in India</t>
  </si>
  <si>
    <t>EUR</t>
  </si>
  <si>
    <t>No compulsory grounds for exclusion according to self-declaration (If this is the case, enter 'yes'. If there are compulsory grounds for exclusion, enter 'no' and the tender is ineligible) Refer Declaration)</t>
  </si>
  <si>
    <t>No optional grounds for exclusion according to self-declaration (If this is the case, enter 'yes'. If there are optional grounds for exclusion, enter 'no' and the tender is ineligible) (Refer Declaration)</t>
  </si>
  <si>
    <t xml:space="preserve">and at least </t>
  </si>
  <si>
    <t>In the last 36 months before the date of publication of  this tender.</t>
  </si>
  <si>
    <t>General administrative and/or legal documents (GST &amp; PAN, TAN Certificate OR any other Legal registration documents for the entity registered in India)</t>
  </si>
  <si>
    <t>Green Energy Innovation Hackathon for CoEET-AP</t>
  </si>
  <si>
    <t>G-012382-001</t>
  </si>
  <si>
    <t xml:space="preserve"> 1. Hackathon Design, Concept Development and Outreach &amp; Participant Mobilization</t>
  </si>
  <si>
    <t xml:space="preserve"> 2. Hackathon Platform, Participant Management and Execution</t>
  </si>
  <si>
    <t xml:space="preserve"> 3. Evaluation of proposals, Jury Management and Post-Hackathon Activities</t>
  </si>
  <si>
    <t xml:space="preserve">Hackathon on Renewable energy </t>
  </si>
  <si>
    <t>7000017398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</si>
</sst>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6">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color theme="10"/>
      <name val="Arial"/>
      <family val="2"/>
    </font>
    <font>
      <sz val="11"/>
      <name val="Arial"/>
      <family val="2"/>
    </font>
    <font>
      <b/>
      <sz val="12"/>
      <name val="Arial"/>
      <family val="2"/>
    </font>
    <font>
      <b/>
      <sz val="17"/>
      <color rgb="FFFF0000"/>
      <name val="Arial"/>
      <family val="2"/>
    </font>
    <font>
      <sz val="8"/>
      <color rgb="FFFF0000"/>
      <name val="Arial"/>
      <family val="2"/>
    </font>
    <font>
      <strike/>
      <sz val="8"/>
      <color theme="1"/>
      <name val="Arial"/>
      <family val="2"/>
    </font>
    <font>
      <u/>
      <sz val="10"/>
      <color theme="10"/>
      <name val="Arial"/>
      <family val="2"/>
    </font>
    <font>
      <u/>
      <sz val="11"/>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4">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28" fillId="0" borderId="0" applyNumberFormat="0" applyFill="0" applyBorder="0" applyAlignment="0" applyProtection="0"/>
  </cellStyleXfs>
  <cellXfs count="250">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1" xfId="0" applyFont="1" applyFill="1" applyBorder="1" applyAlignment="1" applyProtection="1">
      <alignment vertical="center"/>
      <protection locked="0"/>
    </xf>
    <xf numFmtId="0" fontId="3" fillId="0" borderId="5" xfId="0" applyFont="1" applyBorder="1" applyAlignment="1" applyProtection="1">
      <alignment vertical="center"/>
      <protection hidden="1"/>
    </xf>
    <xf numFmtId="0" fontId="2" fillId="0" borderId="25" xfId="1" applyNumberFormat="1" applyFont="1" applyFill="1" applyBorder="1" applyAlignment="1" applyProtection="1">
      <alignment vertical="center"/>
    </xf>
    <xf numFmtId="0" fontId="2" fillId="3" borderId="26" xfId="1" applyNumberFormat="1"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0" fontId="2" fillId="3" borderId="36" xfId="1" applyNumberFormat="1" applyFont="1" applyFill="1" applyBorder="1" applyAlignment="1" applyProtection="1">
      <alignment vertical="center"/>
      <protection locked="0"/>
    </xf>
    <xf numFmtId="0" fontId="2" fillId="3" borderId="34" xfId="0" applyFont="1" applyFill="1" applyBorder="1" applyAlignment="1" applyProtection="1">
      <alignment vertical="center"/>
      <protection locked="0"/>
    </xf>
    <xf numFmtId="0" fontId="2" fillId="3" borderId="24" xfId="1" applyNumberFormat="1" applyFont="1" applyFill="1" applyBorder="1" applyAlignment="1" applyProtection="1">
      <alignment vertical="center"/>
      <protection locked="0"/>
    </xf>
    <xf numFmtId="0" fontId="13" fillId="3" borderId="48" xfId="0" applyFont="1" applyFill="1" applyBorder="1" applyAlignment="1" applyProtection="1">
      <alignment vertical="center"/>
      <protection locked="0"/>
    </xf>
    <xf numFmtId="165" fontId="12" fillId="0" borderId="23"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8" xfId="1" applyNumberFormat="1" applyFont="1" applyFill="1" applyBorder="1" applyAlignment="1" applyProtection="1">
      <alignment horizontal="right" vertical="center"/>
      <protection locked="0"/>
    </xf>
    <xf numFmtId="0" fontId="26" fillId="0" borderId="6" xfId="1" applyNumberFormat="1" applyFont="1" applyFill="1" applyBorder="1" applyAlignment="1" applyProtection="1">
      <alignment vertical="center"/>
    </xf>
    <xf numFmtId="1" fontId="2" fillId="7" borderId="54" xfId="1" applyNumberFormat="1" applyFont="1" applyFill="1" applyBorder="1" applyAlignment="1" applyProtection="1">
      <alignment horizontal="right" vertical="center"/>
      <protection locked="0"/>
    </xf>
    <xf numFmtId="1" fontId="2" fillId="7" borderId="56"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0" fontId="3" fillId="0" borderId="30" xfId="1" applyNumberFormat="1" applyFont="1" applyFill="1" applyBorder="1" applyAlignment="1" applyProtection="1">
      <alignment vertical="center"/>
    </xf>
    <xf numFmtId="0" fontId="3" fillId="0" borderId="49"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5" xfId="0" applyNumberFormat="1" applyFont="1" applyBorder="1" applyAlignment="1">
      <alignment horizontal="center" vertical="top"/>
    </xf>
    <xf numFmtId="49" fontId="5" fillId="0" borderId="5" xfId="0" applyNumberFormat="1" applyFont="1" applyBorder="1" applyAlignment="1">
      <alignment vertical="top"/>
    </xf>
    <xf numFmtId="49" fontId="5" fillId="0" borderId="5" xfId="0" applyNumberFormat="1" applyFont="1" applyBorder="1" applyAlignment="1">
      <alignment vertical="top" wrapText="1"/>
    </xf>
    <xf numFmtId="14" fontId="5" fillId="0" borderId="5"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7" xfId="0" applyFont="1" applyBorder="1" applyAlignment="1">
      <alignment horizontal="center" vertical="center"/>
    </xf>
    <xf numFmtId="0" fontId="9" fillId="0" borderId="0" xfId="0" applyFont="1" applyAlignment="1">
      <alignment horizontal="left" vertical="center"/>
    </xf>
    <xf numFmtId="49" fontId="24" fillId="0" borderId="18"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0" fontId="9" fillId="4" borderId="28" xfId="0" applyFont="1" applyFill="1" applyBorder="1" applyAlignment="1">
      <alignment vertical="center"/>
    </xf>
    <xf numFmtId="0" fontId="26" fillId="4" borderId="28" xfId="0" applyFont="1" applyFill="1" applyBorder="1" applyAlignment="1">
      <alignment vertical="center" wrapText="1"/>
    </xf>
    <xf numFmtId="0" fontId="3" fillId="4" borderId="29" xfId="0" applyFont="1" applyFill="1" applyBorder="1" applyAlignment="1">
      <alignment vertical="center"/>
    </xf>
    <xf numFmtId="0" fontId="25" fillId="0" borderId="7" xfId="0" applyFont="1" applyBorder="1" applyAlignment="1">
      <alignment vertical="center" wrapText="1"/>
    </xf>
    <xf numFmtId="0" fontId="25" fillId="0" borderId="7" xfId="0" applyFont="1" applyBorder="1"/>
    <xf numFmtId="0" fontId="25" fillId="0" borderId="10" xfId="0" applyFont="1" applyBorder="1" applyAlignment="1">
      <alignment vertical="center" wrapText="1"/>
    </xf>
    <xf numFmtId="0" fontId="25" fillId="0" borderId="10" xfId="0" applyFont="1" applyBorder="1"/>
    <xf numFmtId="165" fontId="0" fillId="0" borderId="0" xfId="0" applyNumberFormat="1" applyAlignment="1">
      <alignment vertical="center"/>
    </xf>
    <xf numFmtId="0" fontId="25" fillId="0" borderId="59" xfId="0" applyFont="1" applyBorder="1" applyAlignment="1">
      <alignment horizontal="left" vertical="center" wrapText="1"/>
    </xf>
    <xf numFmtId="0" fontId="2" fillId="0" borderId="10" xfId="0" applyFont="1" applyBorder="1" applyAlignment="1">
      <alignment horizontal="right" vertical="center" wrapText="1"/>
    </xf>
    <xf numFmtId="0" fontId="2" fillId="0" borderId="13" xfId="0" applyFont="1" applyBorder="1" applyAlignment="1">
      <alignment horizontal="right" vertical="center" wrapText="1"/>
    </xf>
    <xf numFmtId="0" fontId="3" fillId="0" borderId="28" xfId="0" applyFont="1" applyBorder="1" applyAlignment="1">
      <alignment vertical="center"/>
    </xf>
    <xf numFmtId="0" fontId="3" fillId="0" borderId="28" xfId="0" applyFont="1" applyBorder="1" applyAlignment="1">
      <alignment vertical="center" wrapText="1"/>
    </xf>
    <xf numFmtId="0" fontId="26" fillId="0" borderId="53" xfId="0" applyFont="1" applyBorder="1" applyAlignment="1">
      <alignment vertical="center" wrapText="1"/>
    </xf>
    <xf numFmtId="0" fontId="25" fillId="0" borderId="28" xfId="0" applyFont="1" applyBorder="1"/>
    <xf numFmtId="49" fontId="25" fillId="0" borderId="0" xfId="0" applyNumberFormat="1" applyFont="1" applyAlignment="1">
      <alignment vertical="center"/>
    </xf>
    <xf numFmtId="0" fontId="3" fillId="4" borderId="28" xfId="0" applyFont="1" applyFill="1" applyBorder="1" applyAlignment="1">
      <alignment vertical="center" wrapText="1"/>
    </xf>
    <xf numFmtId="0" fontId="2" fillId="0" borderId="31" xfId="0" applyFont="1" applyBorder="1" applyAlignment="1">
      <alignment vertical="center" wrapText="1"/>
    </xf>
    <xf numFmtId="0" fontId="2" fillId="0" borderId="0" xfId="0" applyFont="1" applyAlignment="1">
      <alignment horizontal="left" vertical="center" wrapText="1"/>
    </xf>
    <xf numFmtId="49" fontId="0" fillId="0" borderId="28" xfId="0" applyNumberFormat="1" applyBorder="1" applyAlignment="1">
      <alignment vertical="center"/>
    </xf>
    <xf numFmtId="49" fontId="0" fillId="0" borderId="18" xfId="0" applyNumberFormat="1" applyBorder="1" applyAlignment="1">
      <alignment vertical="center"/>
    </xf>
    <xf numFmtId="49" fontId="12" fillId="4" borderId="28" xfId="0" applyNumberFormat="1" applyFont="1" applyFill="1" applyBorder="1" applyAlignment="1">
      <alignment horizontal="left" vertical="center" indent="1"/>
    </xf>
    <xf numFmtId="49" fontId="3" fillId="4" borderId="28" xfId="0" applyNumberFormat="1" applyFont="1" applyFill="1" applyBorder="1" applyAlignment="1">
      <alignment vertical="center"/>
    </xf>
    <xf numFmtId="0" fontId="3" fillId="4" borderId="33" xfId="0" applyFont="1" applyFill="1" applyBorder="1" applyAlignment="1">
      <alignment vertical="center"/>
    </xf>
    <xf numFmtId="164" fontId="3" fillId="4" borderId="30" xfId="0" applyNumberFormat="1" applyFont="1" applyFill="1" applyBorder="1" applyAlignment="1">
      <alignment vertical="center"/>
    </xf>
    <xf numFmtId="164" fontId="3" fillId="4" borderId="66" xfId="0" applyNumberFormat="1" applyFont="1" applyFill="1" applyBorder="1" applyAlignment="1">
      <alignment vertical="center"/>
    </xf>
    <xf numFmtId="166" fontId="2" fillId="0" borderId="23"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7" xfId="0" applyNumberFormat="1" applyFont="1" applyBorder="1" applyAlignment="1">
      <alignment horizontal="center" vertical="center"/>
    </xf>
    <xf numFmtId="0" fontId="0" fillId="0" borderId="0" xfId="0" applyAlignment="1">
      <alignment horizontal="center" vertical="center" wrapText="1"/>
    </xf>
    <xf numFmtId="49" fontId="2" fillId="0" borderId="2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8" xfId="0" applyNumberFormat="1" applyFont="1" applyFill="1" applyBorder="1" applyAlignment="1">
      <alignment horizontal="left" vertical="center" indent="1"/>
    </xf>
    <xf numFmtId="49" fontId="3" fillId="6" borderId="28" xfId="0" applyNumberFormat="1" applyFont="1" applyFill="1" applyBorder="1" applyAlignment="1">
      <alignment vertical="center"/>
    </xf>
    <xf numFmtId="0" fontId="3" fillId="6" borderId="36" xfId="0" applyFont="1" applyFill="1" applyBorder="1" applyAlignment="1">
      <alignment vertical="center"/>
    </xf>
    <xf numFmtId="0" fontId="3" fillId="6" borderId="34" xfId="0" applyFont="1" applyFill="1" applyBorder="1" applyAlignment="1">
      <alignment vertical="center"/>
    </xf>
    <xf numFmtId="164" fontId="3" fillId="6" borderId="35" xfId="0" applyNumberFormat="1" applyFont="1" applyFill="1" applyBorder="1" applyAlignment="1">
      <alignment vertical="center"/>
    </xf>
    <xf numFmtId="49" fontId="2" fillId="0" borderId="7" xfId="0" applyNumberFormat="1" applyFont="1" applyBorder="1" applyAlignment="1">
      <alignment vertical="center"/>
    </xf>
    <xf numFmtId="0" fontId="2" fillId="0" borderId="19" xfId="0" applyFont="1" applyBorder="1" applyAlignment="1">
      <alignment vertical="center"/>
    </xf>
    <xf numFmtId="165" fontId="2" fillId="0" borderId="20" xfId="0" applyNumberFormat="1" applyFont="1" applyBorder="1" applyAlignment="1">
      <alignment vertical="center"/>
    </xf>
    <xf numFmtId="165" fontId="2" fillId="0" borderId="22" xfId="0" applyNumberFormat="1" applyFont="1" applyBorder="1" applyAlignment="1">
      <alignment vertical="center"/>
    </xf>
    <xf numFmtId="165" fontId="2" fillId="0" borderId="39" xfId="0" applyNumberFormat="1" applyFont="1" applyBorder="1" applyAlignment="1">
      <alignment vertical="center"/>
    </xf>
    <xf numFmtId="49" fontId="3" fillId="0" borderId="28" xfId="0" applyNumberFormat="1" applyFont="1" applyBorder="1" applyAlignment="1">
      <alignment vertical="center"/>
    </xf>
    <xf numFmtId="165" fontId="3" fillId="2" borderId="36" xfId="0" applyNumberFormat="1" applyFont="1" applyFill="1" applyBorder="1" applyAlignment="1">
      <alignment vertical="center"/>
    </xf>
    <xf numFmtId="0" fontId="2" fillId="0" borderId="34" xfId="0" applyFont="1" applyBorder="1" applyAlignment="1">
      <alignment vertical="center"/>
    </xf>
    <xf numFmtId="165" fontId="3" fillId="0" borderId="35" xfId="0" applyNumberFormat="1" applyFont="1" applyBorder="1" applyAlignment="1">
      <alignment vertical="center"/>
    </xf>
    <xf numFmtId="49" fontId="3" fillId="6" borderId="18" xfId="0" applyNumberFormat="1" applyFont="1" applyFill="1" applyBorder="1" applyAlignment="1">
      <alignment horizontal="left" vertical="center" indent="1"/>
    </xf>
    <xf numFmtId="49" fontId="3" fillId="6" borderId="18" xfId="0" applyNumberFormat="1"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vertical="center"/>
    </xf>
    <xf numFmtId="164" fontId="3" fillId="6" borderId="42" xfId="0" applyNumberFormat="1" applyFont="1" applyFill="1" applyBorder="1" applyAlignment="1">
      <alignment vertical="center"/>
    </xf>
    <xf numFmtId="0" fontId="2" fillId="0" borderId="28" xfId="0" applyFont="1" applyBorder="1" applyAlignment="1">
      <alignment vertical="center"/>
    </xf>
    <xf numFmtId="165" fontId="2" fillId="0" borderId="35"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1" xfId="0" applyNumberFormat="1" applyFont="1" applyBorder="1" applyAlignment="1">
      <alignment horizontal="left" vertical="center"/>
    </xf>
    <xf numFmtId="49" fontId="13" fillId="0" borderId="31" xfId="0" applyNumberFormat="1" applyFont="1" applyBorder="1" applyAlignment="1">
      <alignment vertical="center"/>
    </xf>
    <xf numFmtId="0" fontId="13" fillId="0" borderId="43" xfId="0" applyFont="1" applyBorder="1" applyAlignment="1">
      <alignment vertical="center"/>
    </xf>
    <xf numFmtId="165" fontId="12" fillId="0" borderId="44" xfId="0" applyNumberFormat="1" applyFont="1" applyBorder="1" applyAlignment="1">
      <alignment vertical="center"/>
    </xf>
    <xf numFmtId="49" fontId="12" fillId="0" borderId="45" xfId="0" applyNumberFormat="1" applyFont="1" applyBorder="1" applyAlignment="1">
      <alignment vertical="center"/>
    </xf>
    <xf numFmtId="49" fontId="13" fillId="0" borderId="45" xfId="0" applyNumberFormat="1"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3" fillId="0" borderId="5" xfId="0" applyNumberFormat="1" applyFont="1" applyBorder="1" applyAlignment="1">
      <alignment vertical="top" wrapText="1"/>
    </xf>
    <xf numFmtId="14" fontId="3" fillId="0" borderId="5"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7"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8" xfId="1" applyNumberFormat="1" applyFont="1" applyFill="1" applyBorder="1" applyAlignment="1" applyProtection="1">
      <alignment horizontal="left" vertical="top" wrapText="1"/>
      <protection locked="0"/>
    </xf>
    <xf numFmtId="0" fontId="2" fillId="7" borderId="54" xfId="1" applyNumberFormat="1" applyFont="1" applyFill="1" applyBorder="1" applyAlignment="1" applyProtection="1">
      <alignment horizontal="left" vertical="top" wrapText="1"/>
      <protection locked="0"/>
    </xf>
    <xf numFmtId="0" fontId="2" fillId="7" borderId="56"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0" fillId="0" borderId="0" xfId="0" applyAlignment="1">
      <alignment horizontal="right"/>
    </xf>
    <xf numFmtId="49" fontId="28" fillId="0" borderId="0" xfId="4" applyNumberFormat="1"/>
    <xf numFmtId="0" fontId="13" fillId="0" borderId="0" xfId="0" applyFont="1"/>
    <xf numFmtId="0" fontId="32" fillId="0" borderId="10" xfId="0" applyFont="1" applyBorder="1" applyAlignment="1">
      <alignment horizontal="center" vertical="center" wrapText="1"/>
    </xf>
    <xf numFmtId="0" fontId="32" fillId="0" borderId="0" xfId="0" applyFont="1" applyAlignment="1">
      <alignment horizontal="center" vertical="center" wrapText="1"/>
    </xf>
    <xf numFmtId="0" fontId="13" fillId="0" borderId="0" xfId="0" applyFont="1" applyAlignment="1">
      <alignment horizontal="left" indent="1"/>
    </xf>
    <xf numFmtId="0" fontId="2" fillId="0" borderId="13" xfId="0" applyFont="1" applyBorder="1" applyAlignment="1">
      <alignment horizontal="center" vertical="center"/>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0" fontId="29"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5" fillId="0" borderId="5" xfId="0" applyFont="1" applyBorder="1"/>
    <xf numFmtId="49" fontId="3" fillId="7" borderId="0" xfId="0" applyNumberFormat="1" applyFont="1" applyFill="1" applyAlignment="1" applyProtection="1">
      <alignment horizontal="left" vertical="top"/>
      <protection locked="0"/>
    </xf>
    <xf numFmtId="49" fontId="3" fillId="0" borderId="0" xfId="0" applyNumberFormat="1" applyFont="1" applyAlignment="1">
      <alignment horizontal="left" vertical="top"/>
    </xf>
    <xf numFmtId="0" fontId="12" fillId="0" borderId="45" xfId="0" applyFont="1" applyBorder="1" applyAlignment="1">
      <alignment vertical="center" wrapText="1"/>
    </xf>
    <xf numFmtId="0" fontId="12" fillId="0" borderId="50" xfId="0" applyFont="1" applyBorder="1" applyAlignment="1">
      <alignment vertical="center" wrapText="1"/>
    </xf>
    <xf numFmtId="165" fontId="3" fillId="5" borderId="51" xfId="0" applyNumberFormat="1" applyFont="1" applyFill="1" applyBorder="1" applyAlignment="1" applyProtection="1">
      <alignment horizontal="center" vertical="center"/>
      <protection locked="0"/>
    </xf>
    <xf numFmtId="165" fontId="3" fillId="5" borderId="50"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49" fontId="2" fillId="3" borderId="28" xfId="0" applyNumberFormat="1" applyFont="1" applyFill="1" applyBorder="1" applyAlignment="1" applyProtection="1">
      <alignment vertical="center" shrinkToFit="1"/>
      <protection locked="0"/>
    </xf>
    <xf numFmtId="49" fontId="2" fillId="3" borderId="52" xfId="0" applyNumberFormat="1" applyFont="1" applyFill="1" applyBorder="1" applyAlignment="1" applyProtection="1">
      <alignment vertical="center" shrinkToFit="1"/>
      <protection locked="0"/>
    </xf>
    <xf numFmtId="49" fontId="2" fillId="3" borderId="10" xfId="0" applyNumberFormat="1" applyFont="1" applyFill="1" applyBorder="1" applyAlignment="1" applyProtection="1">
      <alignment vertical="center" shrinkToFit="1"/>
      <protection locked="0"/>
    </xf>
    <xf numFmtId="49" fontId="2" fillId="3" borderId="72"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166" fontId="0" fillId="0" borderId="31" xfId="0" quotePrefix="1" applyNumberFormat="1" applyBorder="1" applyAlignment="1">
      <alignment horizontal="center" vertical="center" wrapText="1"/>
    </xf>
    <xf numFmtId="166" fontId="0" fillId="0" borderId="71" xfId="0" quotePrefix="1" applyNumberFormat="1" applyBorder="1" applyAlignment="1">
      <alignment horizontal="center"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2" fillId="0" borderId="10" xfId="0" applyFont="1" applyBorder="1" applyAlignment="1">
      <alignment vertical="center" wrapText="1"/>
    </xf>
    <xf numFmtId="0" fontId="2" fillId="0" borderId="31" xfId="0" applyFont="1" applyBorder="1" applyAlignment="1">
      <alignment vertical="center" wrapText="1"/>
    </xf>
    <xf numFmtId="0" fontId="25" fillId="0" borderId="57" xfId="0" applyFont="1" applyBorder="1" applyAlignment="1">
      <alignment horizontal="center" vertical="center" wrapText="1"/>
    </xf>
    <xf numFmtId="0" fontId="25" fillId="0" borderId="70" xfId="0" applyFont="1" applyBorder="1" applyAlignment="1">
      <alignment horizontal="center" vertical="center" wrapText="1"/>
    </xf>
    <xf numFmtId="0" fontId="2" fillId="0" borderId="13" xfId="0" applyFont="1" applyBorder="1" applyAlignment="1">
      <alignment horizontal="left" vertical="center" wrapText="1"/>
    </xf>
    <xf numFmtId="165" fontId="2" fillId="5" borderId="16"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2" fillId="5" borderId="31" xfId="0" applyFont="1" applyFill="1" applyBorder="1" applyAlignment="1" applyProtection="1">
      <alignment vertical="center" shrinkToFit="1"/>
      <protection locked="0"/>
    </xf>
    <xf numFmtId="0" fontId="2" fillId="5" borderId="32" xfId="0" applyFont="1" applyFill="1" applyBorder="1" applyAlignment="1" applyProtection="1">
      <alignment vertical="center" shrinkToFit="1"/>
      <protection locked="0"/>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0" fontId="2" fillId="0" borderId="31" xfId="0" applyFont="1" applyBorder="1" applyAlignment="1">
      <alignment horizontal="left" vertical="center" wrapText="1"/>
    </xf>
    <xf numFmtId="0" fontId="2" fillId="5" borderId="57" xfId="0" applyFont="1" applyFill="1" applyBorder="1" applyAlignment="1" applyProtection="1">
      <alignment horizontal="left" vertical="center" shrinkToFit="1"/>
      <protection locked="0"/>
    </xf>
    <xf numFmtId="165" fontId="2" fillId="5" borderId="62"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6" fillId="3" borderId="68" xfId="0" applyNumberFormat="1" applyFont="1" applyFill="1" applyBorder="1" applyAlignment="1" applyProtection="1">
      <alignment horizontal="center" vertical="center" wrapText="1"/>
      <protection locked="0"/>
    </xf>
    <xf numFmtId="49" fontId="26" fillId="3" borderId="69"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165" fontId="3" fillId="0" borderId="14" xfId="0" applyNumberFormat="1" applyFont="1" applyBorder="1" applyAlignment="1">
      <alignment horizontal="center" vertical="center"/>
    </xf>
    <xf numFmtId="165" fontId="3" fillId="0" borderId="15" xfId="0" applyNumberFormat="1" applyFont="1" applyBorder="1" applyAlignment="1">
      <alignment horizontal="center" vertical="center"/>
    </xf>
    <xf numFmtId="0" fontId="25" fillId="0" borderId="64" xfId="0" applyFont="1" applyBorder="1" applyAlignment="1">
      <alignment vertical="center" wrapText="1"/>
    </xf>
    <xf numFmtId="0" fontId="25" fillId="0" borderId="10" xfId="0" applyFont="1" applyBorder="1" applyAlignment="1">
      <alignment vertical="center" wrapText="1"/>
    </xf>
    <xf numFmtId="0" fontId="25" fillId="0" borderId="10" xfId="0" applyFont="1" applyBorder="1" applyAlignment="1">
      <alignment horizontal="left" vertical="center" wrapText="1"/>
    </xf>
    <xf numFmtId="0" fontId="3" fillId="0" borderId="53" xfId="0" applyFont="1" applyBorder="1" applyAlignment="1">
      <alignment vertical="center" wrapText="1"/>
    </xf>
    <xf numFmtId="0" fontId="3" fillId="0" borderId="55" xfId="0" applyFont="1" applyBorder="1" applyAlignment="1">
      <alignment vertical="center" wrapText="1"/>
    </xf>
    <xf numFmtId="0" fontId="33" fillId="0" borderId="10" xfId="0" applyFont="1" applyBorder="1" applyAlignment="1">
      <alignmen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26" fillId="4" borderId="28" xfId="0" applyFont="1" applyFill="1" applyBorder="1" applyAlignment="1">
      <alignment horizontal="right" vertical="center" wrapText="1"/>
    </xf>
    <xf numFmtId="0" fontId="26" fillId="4" borderId="30" xfId="0" applyFont="1" applyFill="1" applyBorder="1" applyAlignment="1">
      <alignment horizontal="right" vertical="center" wrapText="1"/>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165" fontId="3" fillId="0" borderId="60" xfId="0" applyNumberFormat="1" applyFont="1" applyBorder="1" applyAlignment="1">
      <alignment vertical="center"/>
    </xf>
    <xf numFmtId="165" fontId="3" fillId="0" borderId="61" xfId="0" applyNumberFormat="1" applyFont="1" applyBorder="1" applyAlignment="1">
      <alignment vertical="center"/>
    </xf>
    <xf numFmtId="165" fontId="3" fillId="0" borderId="65" xfId="0" applyNumberFormat="1" applyFont="1" applyBorder="1" applyAlignment="1">
      <alignment vertical="center"/>
    </xf>
    <xf numFmtId="165" fontId="3" fillId="0" borderId="29" xfId="0" applyNumberFormat="1" applyFont="1" applyBorder="1" applyAlignment="1">
      <alignment horizontal="center" vertical="center"/>
    </xf>
    <xf numFmtId="165" fontId="3" fillId="0" borderId="30" xfId="0" applyNumberFormat="1" applyFont="1" applyBorder="1" applyAlignment="1">
      <alignment horizontal="center" vertical="center"/>
    </xf>
    <xf numFmtId="0" fontId="13" fillId="0" borderId="0" xfId="0" applyFont="1" applyAlignment="1">
      <alignment horizontal="center" wrapText="1"/>
    </xf>
    <xf numFmtId="0" fontId="13" fillId="0" borderId="0" xfId="0" applyFont="1" applyAlignment="1">
      <alignment horizontal="left" vertical="center" wrapText="1" indent="1"/>
    </xf>
    <xf numFmtId="0" fontId="13" fillId="0" borderId="0" xfId="0" applyFont="1" applyAlignment="1">
      <alignment horizontal="left" vertical="center" wrapText="1"/>
    </xf>
    <xf numFmtId="0" fontId="0" fillId="0" borderId="0" xfId="0" applyAlignment="1">
      <alignment horizontal="center"/>
    </xf>
    <xf numFmtId="0" fontId="0" fillId="0" borderId="0" xfId="0" applyAlignment="1">
      <alignment horizontal="left" vertical="center" wrapText="1"/>
    </xf>
    <xf numFmtId="0" fontId="34" fillId="0" borderId="0" xfId="4" applyFont="1" applyAlignment="1">
      <alignment horizontal="left" vertical="center" wrapText="1"/>
    </xf>
    <xf numFmtId="0" fontId="28" fillId="0" borderId="0" xfId="4" applyAlignment="1">
      <alignment horizontal="left" vertical="center" wrapText="1"/>
    </xf>
    <xf numFmtId="0" fontId="13" fillId="0" borderId="0" xfId="0" applyFont="1" applyAlignment="1">
      <alignment horizontal="center"/>
    </xf>
    <xf numFmtId="0" fontId="29" fillId="0" borderId="0" xfId="0" applyFont="1" applyAlignment="1">
      <alignment horizontal="left" vertical="center" indent="1"/>
    </xf>
    <xf numFmtId="0" fontId="30" fillId="0" borderId="0" xfId="0" applyFont="1" applyAlignment="1">
      <alignment horizontal="left" vertical="center" indent="1"/>
    </xf>
    <xf numFmtId="0" fontId="13" fillId="0" borderId="0" xfId="0" applyFont="1" applyAlignment="1">
      <alignment horizontal="left" wrapText="1" indent="1"/>
    </xf>
    <xf numFmtId="0" fontId="0" fillId="0" borderId="0" xfId="0" applyAlignment="1">
      <alignment horizontal="left" vertical="center" wrapText="1" indent="1"/>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35" fillId="0" borderId="0" xfId="4" applyFont="1" applyAlignment="1">
      <alignment horizontal="left" vertical="center" indent="1"/>
    </xf>
    <xf numFmtId="0" fontId="17" fillId="0" borderId="0" xfId="3" applyFont="1" applyAlignment="1">
      <alignment horizontal="left" vertical="center" inden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64">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3</xdr:col>
      <xdr:colOff>163830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315944</xdr:colOff>
      <xdr:row>0</xdr:row>
      <xdr:rowOff>754380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ms.giz.de/dms/llisapi.dll?func=ll&amp;objaction=overview&amp;objid=49845680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unstats.un.org/unsd/methods/m49/m49regin.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5546875" defaultRowHeight="10"/>
  <cols>
    <col min="1" max="1" width="15.88671875" style="35" customWidth="1"/>
    <col min="2" max="2" width="100.88671875" customWidth="1"/>
  </cols>
  <sheetData>
    <row r="1" spans="1:3" s="35" customFormat="1">
      <c r="A1" s="35" t="s">
        <v>365</v>
      </c>
      <c r="B1" s="35" t="s">
        <v>395</v>
      </c>
      <c r="C1" s="35" t="s">
        <v>396</v>
      </c>
    </row>
    <row r="2" spans="1:3">
      <c r="A2" s="35">
        <f>'CandidateTenderer 1-5'!$K$47</f>
        <v>1</v>
      </c>
      <c r="B2" s="159" t="str">
        <f>'CandidateTenderer 1-5'!$J$8</f>
        <v>Candidate/tenderer 1</v>
      </c>
      <c r="C2">
        <f>'CandidateTenderer 1-5'!$K$46</f>
        <v>0</v>
      </c>
    </row>
    <row r="3" spans="1:3">
      <c r="A3" s="35">
        <f>'CandidateTenderer 1-5'!$M$47</f>
        <v>1</v>
      </c>
      <c r="B3" s="159" t="str">
        <f>'CandidateTenderer 1-5'!$L$8</f>
        <v>Candidate/tenderer 2</v>
      </c>
      <c r="C3">
        <f>'CandidateTenderer 1-5'!$M$46</f>
        <v>0</v>
      </c>
    </row>
    <row r="4" spans="1:3">
      <c r="A4" s="35">
        <f>'CandidateTenderer 1-5'!$O$47</f>
        <v>1</v>
      </c>
      <c r="B4" s="159" t="str">
        <f>'CandidateTenderer 1-5'!$N$8</f>
        <v>Candidate/tenderer 3</v>
      </c>
      <c r="C4">
        <f>'CandidateTenderer 1-5'!$O$46</f>
        <v>0</v>
      </c>
    </row>
    <row r="5" spans="1:3">
      <c r="A5" s="35">
        <f>'CandidateTenderer 1-5'!$Q$47</f>
        <v>1</v>
      </c>
      <c r="B5" s="159" t="str">
        <f>'CandidateTenderer 1-5'!$P$8</f>
        <v>Candidate/tenderer 4</v>
      </c>
      <c r="C5">
        <f>'CandidateTenderer 1-5'!$Q$46</f>
        <v>0</v>
      </c>
    </row>
    <row r="6" spans="1:3">
      <c r="A6" s="35">
        <f>'CandidateTenderer 1-5'!$S$47</f>
        <v>1</v>
      </c>
      <c r="B6" s="159" t="str">
        <f>'CandidateTenderer 1-5'!$R$8</f>
        <v>Candidate/tenderer 5</v>
      </c>
      <c r="C6">
        <f>'CandidateTenderer 1-5'!$S$46</f>
        <v>0</v>
      </c>
    </row>
    <row r="7" spans="1:3">
      <c r="A7" s="35">
        <f>'CandidateTenderer 6-10'!$K$47</f>
        <v>1</v>
      </c>
      <c r="B7" s="159" t="str">
        <f>'CandidateTenderer 6-10'!$J$8</f>
        <v>Candidate/tenderer 6</v>
      </c>
      <c r="C7">
        <f>'CandidateTenderer 6-10'!$K$46</f>
        <v>0</v>
      </c>
    </row>
    <row r="8" spans="1:3">
      <c r="A8" s="35">
        <f>'CandidateTenderer 6-10'!$M$47</f>
        <v>1</v>
      </c>
      <c r="B8" s="159" t="str">
        <f>'CandidateTenderer 6-10'!$L$8</f>
        <v>Candidate/tenderer 7</v>
      </c>
      <c r="C8">
        <f>'CandidateTenderer 6-10'!$M$46</f>
        <v>0</v>
      </c>
    </row>
    <row r="9" spans="1:3">
      <c r="A9" s="35">
        <f>'CandidateTenderer 6-10'!$O$47</f>
        <v>1</v>
      </c>
      <c r="B9" s="159" t="str">
        <f>'CandidateTenderer 6-10'!$N$8</f>
        <v>Candidate/tenderer 8</v>
      </c>
      <c r="C9">
        <f>'CandidateTenderer 6-10'!$O$46</f>
        <v>0</v>
      </c>
    </row>
    <row r="10" spans="1:3">
      <c r="A10" s="35">
        <f>'CandidateTenderer 6-10'!$Q$47</f>
        <v>1</v>
      </c>
      <c r="B10" s="159" t="str">
        <f>'CandidateTenderer 6-10'!$P$8</f>
        <v>Candidate/tenderer 9</v>
      </c>
      <c r="C10">
        <f>'CandidateTenderer 6-10'!$Q$46</f>
        <v>0</v>
      </c>
    </row>
    <row r="11" spans="1:3">
      <c r="A11" s="35">
        <f>'CandidateTenderer 6-10'!$S$47</f>
        <v>1</v>
      </c>
      <c r="B11" s="159" t="str">
        <f>'CandidateTenderer 6-10'!$R$8</f>
        <v>Candidate/tenderer 10</v>
      </c>
      <c r="C11">
        <f>'CandidateTenderer 6-10'!$S$46</f>
        <v>0</v>
      </c>
    </row>
    <row r="12" spans="1:3">
      <c r="A12" s="35">
        <f>'CandidateTenderer 11-15'!$K$47</f>
        <v>1</v>
      </c>
      <c r="B12" s="159" t="str">
        <f>'CandidateTenderer 11-15'!$J$8</f>
        <v>Candidate/tenderer 11</v>
      </c>
      <c r="C12">
        <f>'CandidateTenderer 11-15'!$K$46</f>
        <v>0</v>
      </c>
    </row>
    <row r="13" spans="1:3">
      <c r="A13" s="35">
        <f>'CandidateTenderer 11-15'!$M$47</f>
        <v>1</v>
      </c>
      <c r="B13" s="159" t="str">
        <f>'CandidateTenderer 11-15'!$L$8</f>
        <v>Candidate/tenderer 12</v>
      </c>
      <c r="C13">
        <f>'CandidateTenderer 11-15'!$M$46</f>
        <v>0</v>
      </c>
    </row>
    <row r="14" spans="1:3">
      <c r="A14" s="35">
        <f>'CandidateTenderer 11-15'!$O$47</f>
        <v>1</v>
      </c>
      <c r="B14" s="159" t="str">
        <f>'CandidateTenderer 11-15'!$N$8</f>
        <v>Candidate/tenderer 13</v>
      </c>
      <c r="C14">
        <f>'CandidateTenderer 11-15'!$O$46</f>
        <v>0</v>
      </c>
    </row>
    <row r="15" spans="1:3">
      <c r="A15" s="35">
        <f>'CandidateTenderer 11-15'!$Q$47</f>
        <v>1</v>
      </c>
      <c r="B15" s="159" t="str">
        <f>'CandidateTenderer 11-15'!$P$8</f>
        <v>Candidate/tenderer 14</v>
      </c>
      <c r="C15">
        <f>'CandidateTenderer 11-15'!$Q$46</f>
        <v>0</v>
      </c>
    </row>
    <row r="16" spans="1:3">
      <c r="A16" s="35">
        <f>'CandidateTenderer 11-15'!$S$47</f>
        <v>1</v>
      </c>
      <c r="B16" s="159" t="str">
        <f>'CandidateTenderer 11-15'!$R$8</f>
        <v>Candidate/tenderer 15</v>
      </c>
      <c r="C16">
        <f>'CandidateTenderer 11-15'!$S$46</f>
        <v>0</v>
      </c>
    </row>
    <row r="17" spans="1:3">
      <c r="A17" s="35">
        <f>'CandidateTenderer 16-20'!$K$47</f>
        <v>1</v>
      </c>
      <c r="B17" s="159" t="str">
        <f>'CandidateTenderer 16-20'!$J$8</f>
        <v>Candidate/tenderer 16</v>
      </c>
      <c r="C17">
        <f>'CandidateTenderer 16-20'!$K$46</f>
        <v>0</v>
      </c>
    </row>
    <row r="18" spans="1:3">
      <c r="A18" s="35">
        <f>'CandidateTenderer 16-20'!$M$47</f>
        <v>1</v>
      </c>
      <c r="B18" s="159" t="str">
        <f>'CandidateTenderer 16-20'!$L$8</f>
        <v>Candidate/tenderer 17</v>
      </c>
      <c r="C18">
        <f>'CandidateTenderer 16-20'!$M$46</f>
        <v>0</v>
      </c>
    </row>
    <row r="19" spans="1:3">
      <c r="A19" s="35">
        <f>'CandidateTenderer 16-20'!$O$47</f>
        <v>1</v>
      </c>
      <c r="B19" s="159" t="str">
        <f>'CandidateTenderer 16-20'!$N$8</f>
        <v>Candidate/tenderer 18</v>
      </c>
      <c r="C19">
        <f>'CandidateTenderer 16-20'!$O$46</f>
        <v>0</v>
      </c>
    </row>
    <row r="20" spans="1:3">
      <c r="A20" s="35">
        <f>'CandidateTenderer 16-20'!$Q$47</f>
        <v>1</v>
      </c>
      <c r="B20" s="159" t="str">
        <f>'CandidateTenderer 16-20'!$P$8</f>
        <v>Candidate/tenderer 19</v>
      </c>
      <c r="C20">
        <f>'CandidateTenderer 16-20'!$Q$46</f>
        <v>0</v>
      </c>
    </row>
    <row r="21" spans="1:3">
      <c r="A21" s="35">
        <f>'CandidateTenderer 16-20'!$S$47</f>
        <v>1</v>
      </c>
      <c r="B21" s="159" t="str">
        <f>'CandidateTenderer 16-20'!$R$8</f>
        <v>Candidate/tenderer 20</v>
      </c>
      <c r="C21">
        <f>'CandidateTenderer 16-20'!$S$46</f>
        <v>0</v>
      </c>
    </row>
    <row r="22" spans="1:3">
      <c r="B22" s="159"/>
    </row>
    <row r="23" spans="1:3">
      <c r="B23" s="159"/>
    </row>
    <row r="24" spans="1:3">
      <c r="B24" s="159"/>
    </row>
    <row r="25" spans="1:3">
      <c r="B25" s="159"/>
    </row>
    <row r="26" spans="1:3">
      <c r="B26" s="159"/>
    </row>
    <row r="27" spans="1:3">
      <c r="B27" s="159"/>
    </row>
    <row r="28" spans="1:3">
      <c r="B28" s="159"/>
    </row>
    <row r="29" spans="1:3">
      <c r="B29" s="159"/>
    </row>
    <row r="30" spans="1:3">
      <c r="B30" s="159"/>
    </row>
    <row r="31" spans="1:3">
      <c r="B31" s="159"/>
    </row>
    <row r="32" spans="1:3">
      <c r="B32" s="159"/>
    </row>
    <row r="33" spans="2:2">
      <c r="B33" s="159"/>
    </row>
    <row r="34" spans="2:2">
      <c r="B34" s="159"/>
    </row>
    <row r="35" spans="2:2">
      <c r="B35" s="159"/>
    </row>
    <row r="36" spans="2:2">
      <c r="B36" s="159"/>
    </row>
    <row r="37" spans="2:2">
      <c r="B37" s="159"/>
    </row>
    <row r="38" spans="2:2">
      <c r="B38" s="159"/>
    </row>
    <row r="39" spans="2:2">
      <c r="B39" s="159"/>
    </row>
    <row r="40" spans="2:2">
      <c r="B40" s="159"/>
    </row>
    <row r="41" spans="2:2">
      <c r="B41" s="159"/>
    </row>
    <row r="42" spans="2:2">
      <c r="B42" s="159"/>
    </row>
    <row r="43" spans="2:2">
      <c r="B43" s="159"/>
    </row>
    <row r="44" spans="2:2">
      <c r="B44" s="159"/>
    </row>
    <row r="45" spans="2:2">
      <c r="B45" s="159"/>
    </row>
    <row r="46" spans="2:2">
      <c r="B46" s="159"/>
    </row>
    <row r="47" spans="2:2">
      <c r="B47" s="159"/>
    </row>
    <row r="48" spans="2:2">
      <c r="B48" s="159"/>
    </row>
    <row r="49" spans="2:2">
      <c r="B49" s="159"/>
    </row>
    <row r="50" spans="2:2">
      <c r="B50" s="159"/>
    </row>
    <row r="51" spans="2:2">
      <c r="B51" s="159"/>
    </row>
    <row r="52" spans="2:2">
      <c r="B52" s="159"/>
    </row>
    <row r="53" spans="2:2">
      <c r="B53" s="159"/>
    </row>
    <row r="54" spans="2:2">
      <c r="B54" s="159"/>
    </row>
    <row r="55" spans="2:2">
      <c r="B55" s="159"/>
    </row>
    <row r="56" spans="2:2">
      <c r="B56" s="159"/>
    </row>
    <row r="57" spans="2:2">
      <c r="B57" s="159"/>
    </row>
    <row r="58" spans="2:2">
      <c r="B58" s="159"/>
    </row>
    <row r="59" spans="2:2">
      <c r="B59" s="159"/>
    </row>
    <row r="60" spans="2:2">
      <c r="B60" s="159"/>
    </row>
    <row r="61" spans="2:2">
      <c r="B61" s="159"/>
    </row>
    <row r="62" spans="2:2">
      <c r="B62" s="159"/>
    </row>
    <row r="63" spans="2:2">
      <c r="B63" s="159"/>
    </row>
    <row r="64" spans="2:2">
      <c r="B64" s="159"/>
    </row>
    <row r="65" spans="2:2">
      <c r="B65" s="159"/>
    </row>
    <row r="66" spans="2:2">
      <c r="B66" s="159"/>
    </row>
    <row r="67" spans="2:2">
      <c r="B67" s="159"/>
    </row>
    <row r="68" spans="2:2">
      <c r="B68" s="159"/>
    </row>
    <row r="69" spans="2:2">
      <c r="B69" s="159"/>
    </row>
    <row r="70" spans="2:2">
      <c r="B70" s="159"/>
    </row>
    <row r="71" spans="2:2">
      <c r="B71" s="159"/>
    </row>
    <row r="72" spans="2:2">
      <c r="B72" s="159"/>
    </row>
    <row r="73" spans="2:2">
      <c r="B73" s="159"/>
    </row>
    <row r="74" spans="2:2">
      <c r="B74" s="159"/>
    </row>
    <row r="75" spans="2:2">
      <c r="B75" s="159"/>
    </row>
    <row r="76" spans="2:2">
      <c r="B76" s="159"/>
    </row>
    <row r="77" spans="2:2">
      <c r="B77" s="159"/>
    </row>
    <row r="78" spans="2:2">
      <c r="B78" s="159"/>
    </row>
    <row r="79" spans="2:2">
      <c r="B79" s="159"/>
    </row>
    <row r="80" spans="2:2">
      <c r="B80" s="159"/>
    </row>
    <row r="81" spans="2:2">
      <c r="B81" s="159"/>
    </row>
    <row r="82" spans="2:2">
      <c r="B82" s="159"/>
    </row>
    <row r="83" spans="2:2">
      <c r="B83" s="159"/>
    </row>
    <row r="84" spans="2:2">
      <c r="B84" s="159"/>
    </row>
    <row r="85" spans="2:2">
      <c r="B85" s="159"/>
    </row>
    <row r="86" spans="2:2">
      <c r="B86" s="159"/>
    </row>
    <row r="87" spans="2:2">
      <c r="B87" s="159"/>
    </row>
    <row r="88" spans="2:2">
      <c r="B88" s="159"/>
    </row>
    <row r="89" spans="2:2">
      <c r="B89" s="159"/>
    </row>
    <row r="90" spans="2:2">
      <c r="B90" s="159"/>
    </row>
    <row r="91" spans="2:2">
      <c r="B91" s="159"/>
    </row>
    <row r="92" spans="2:2">
      <c r="B92" s="159"/>
    </row>
    <row r="93" spans="2:2">
      <c r="B93" s="159"/>
    </row>
    <row r="94" spans="2:2">
      <c r="B94" s="159"/>
    </row>
    <row r="95" spans="2:2">
      <c r="B95" s="159"/>
    </row>
    <row r="96" spans="2:2">
      <c r="B96" s="159"/>
    </row>
    <row r="97" spans="2:2">
      <c r="B97" s="159"/>
    </row>
    <row r="98" spans="2:2">
      <c r="B98" s="159"/>
    </row>
    <row r="99" spans="2:2">
      <c r="B99" s="159"/>
    </row>
    <row r="100" spans="2:2">
      <c r="B100" s="159"/>
    </row>
    <row r="101" spans="2:2">
      <c r="B101" s="159"/>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zoomScaleNormal="100" workbookViewId="0">
      <selection activeCell="A4" sqref="A4:Q4"/>
    </sheetView>
  </sheetViews>
  <sheetFormatPr defaultColWidth="11.44140625" defaultRowHeight="10"/>
  <cols>
    <col min="1" max="1" width="15.5546875" customWidth="1"/>
    <col min="2" max="2" width="14" customWidth="1"/>
    <col min="3" max="7" width="11.44140625" customWidth="1"/>
  </cols>
  <sheetData>
    <row r="1" spans="1:17" ht="14">
      <c r="A1" s="242" t="s">
        <v>401</v>
      </c>
      <c r="B1" s="242"/>
      <c r="C1" s="242"/>
    </row>
    <row r="2" spans="1:17">
      <c r="A2" s="243" t="s">
        <v>404</v>
      </c>
      <c r="B2" s="243"/>
      <c r="C2" s="243"/>
      <c r="D2" s="243"/>
      <c r="E2" s="243"/>
      <c r="F2" s="243"/>
      <c r="G2" s="243"/>
      <c r="H2" s="243"/>
    </row>
    <row r="3" spans="1:17">
      <c r="A3" s="243"/>
      <c r="B3" s="243"/>
      <c r="C3" s="243"/>
      <c r="D3" s="243"/>
      <c r="E3" s="243"/>
      <c r="F3" s="243"/>
      <c r="G3" s="243"/>
      <c r="H3" s="243"/>
    </row>
    <row r="4" spans="1:17" ht="7" customHeight="1">
      <c r="A4" s="237"/>
      <c r="B4" s="237"/>
      <c r="C4" s="237"/>
      <c r="D4" s="237"/>
      <c r="E4" s="237"/>
      <c r="F4" s="237"/>
      <c r="G4" s="237"/>
      <c r="H4" s="237"/>
      <c r="I4" s="237"/>
      <c r="J4" s="237"/>
      <c r="K4" s="237"/>
      <c r="L4" s="237"/>
      <c r="M4" s="237"/>
      <c r="N4" s="237"/>
      <c r="O4" s="237"/>
      <c r="P4" s="237"/>
      <c r="Q4" s="237"/>
    </row>
    <row r="5" spans="1:17" ht="12.5">
      <c r="A5" s="163" t="s">
        <v>405</v>
      </c>
      <c r="B5" s="160"/>
      <c r="C5" s="160"/>
      <c r="D5" s="160"/>
      <c r="E5" s="160"/>
      <c r="F5" s="160"/>
      <c r="G5" s="160"/>
      <c r="H5" s="160"/>
      <c r="I5" s="160"/>
      <c r="J5" s="160"/>
      <c r="K5" s="160"/>
      <c r="L5" s="160"/>
      <c r="M5" s="160"/>
      <c r="N5" s="241"/>
      <c r="O5" s="241"/>
      <c r="P5" s="241"/>
      <c r="Q5" s="241"/>
    </row>
    <row r="6" spans="1:17" ht="7" customHeight="1">
      <c r="A6" s="241"/>
      <c r="B6" s="241"/>
      <c r="C6" s="241"/>
      <c r="D6" s="241"/>
      <c r="E6" s="241"/>
      <c r="F6" s="241"/>
      <c r="G6" s="241"/>
      <c r="H6" s="241"/>
      <c r="I6" s="241"/>
      <c r="J6" s="241"/>
      <c r="K6" s="241"/>
      <c r="L6" s="241"/>
      <c r="M6" s="241"/>
      <c r="N6" s="241"/>
      <c r="O6" s="241"/>
      <c r="P6" s="241"/>
      <c r="Q6" s="241"/>
    </row>
    <row r="7" spans="1:17" ht="36" customHeight="1">
      <c r="A7" s="235" t="s">
        <v>406</v>
      </c>
      <c r="B7" s="235"/>
      <c r="C7" s="239" t="s">
        <v>407</v>
      </c>
      <c r="D7" s="240"/>
      <c r="E7" s="240"/>
      <c r="F7" s="240"/>
      <c r="G7" s="240"/>
      <c r="H7" s="240"/>
      <c r="I7" s="240"/>
      <c r="J7" s="240"/>
      <c r="K7" s="240"/>
      <c r="L7" s="240"/>
      <c r="M7" s="240"/>
      <c r="N7" s="240"/>
      <c r="O7" s="240"/>
    </row>
    <row r="8" spans="1:17" ht="7" customHeight="1">
      <c r="A8" s="241"/>
      <c r="B8" s="241"/>
      <c r="C8" s="241"/>
      <c r="D8" s="241"/>
      <c r="E8" s="241"/>
      <c r="F8" s="241"/>
      <c r="G8" s="241"/>
      <c r="H8" s="241"/>
      <c r="I8" s="241"/>
      <c r="J8" s="241"/>
      <c r="K8" s="241"/>
      <c r="L8" s="241"/>
      <c r="M8" s="241"/>
      <c r="N8" s="241"/>
      <c r="O8" s="241"/>
      <c r="P8" s="241"/>
      <c r="Q8" s="241"/>
    </row>
    <row r="9" spans="1:17">
      <c r="A9" s="235" t="s">
        <v>408</v>
      </c>
      <c r="B9" s="235"/>
      <c r="C9" s="236" t="s">
        <v>409</v>
      </c>
      <c r="D9" s="236"/>
      <c r="E9" s="236"/>
      <c r="F9" s="236"/>
      <c r="G9" s="236"/>
      <c r="H9" s="236"/>
      <c r="I9" s="236"/>
      <c r="J9" s="236"/>
      <c r="K9" s="236"/>
      <c r="L9" s="236"/>
      <c r="M9" s="236"/>
      <c r="N9" s="236"/>
      <c r="O9" s="236"/>
      <c r="P9" s="236"/>
      <c r="Q9" s="236"/>
    </row>
    <row r="10" spans="1:17" ht="16.75" customHeight="1">
      <c r="A10" s="235"/>
      <c r="B10" s="235"/>
      <c r="C10" s="236"/>
      <c r="D10" s="236"/>
      <c r="E10" s="236"/>
      <c r="F10" s="236"/>
      <c r="G10" s="236"/>
      <c r="H10" s="236"/>
      <c r="I10" s="236"/>
      <c r="J10" s="236"/>
      <c r="K10" s="236"/>
      <c r="L10" s="236"/>
      <c r="M10" s="236"/>
      <c r="N10" s="236"/>
      <c r="O10" s="236"/>
      <c r="P10" s="236"/>
      <c r="Q10" s="236"/>
    </row>
    <row r="11" spans="1:17" ht="7" customHeight="1">
      <c r="A11" s="234"/>
      <c r="B11" s="234"/>
      <c r="C11" s="234"/>
      <c r="D11" s="234"/>
      <c r="E11" s="234"/>
      <c r="F11" s="234"/>
      <c r="G11" s="234"/>
      <c r="H11" s="234"/>
      <c r="I11" s="234"/>
      <c r="J11" s="234"/>
      <c r="K11" s="234"/>
      <c r="L11" s="234"/>
      <c r="M11" s="234"/>
      <c r="N11" s="234"/>
      <c r="O11" s="234"/>
      <c r="P11" s="234"/>
      <c r="Q11" s="234"/>
    </row>
    <row r="12" spans="1:17" ht="15" customHeight="1">
      <c r="A12" s="235" t="s">
        <v>410</v>
      </c>
      <c r="B12" s="235"/>
      <c r="C12" s="236" t="s">
        <v>411</v>
      </c>
      <c r="D12" s="236"/>
      <c r="E12" s="236"/>
      <c r="F12" s="236"/>
      <c r="G12" s="236"/>
      <c r="H12" s="236"/>
      <c r="I12" s="236"/>
      <c r="J12" s="236"/>
      <c r="K12" s="236"/>
      <c r="L12" s="236"/>
      <c r="M12" s="236"/>
      <c r="N12" s="236"/>
      <c r="O12" s="236"/>
      <c r="P12" s="236"/>
      <c r="Q12" s="5"/>
    </row>
    <row r="13" spans="1:17" ht="11.4" customHeight="1">
      <c r="A13" s="235"/>
      <c r="B13" s="235"/>
      <c r="C13" s="236"/>
      <c r="D13" s="236"/>
      <c r="E13" s="236"/>
      <c r="F13" s="236"/>
      <c r="G13" s="236"/>
      <c r="H13" s="236"/>
      <c r="I13" s="236"/>
      <c r="J13" s="236"/>
      <c r="K13" s="236"/>
      <c r="L13" s="236"/>
      <c r="M13" s="236"/>
      <c r="N13" s="236"/>
      <c r="O13" s="236"/>
      <c r="P13" s="236"/>
      <c r="Q13" s="5"/>
    </row>
    <row r="14" spans="1:17" ht="7" customHeight="1">
      <c r="A14" s="237"/>
      <c r="B14" s="237"/>
      <c r="C14" s="237"/>
      <c r="D14" s="237"/>
      <c r="E14" s="237"/>
      <c r="F14" s="237"/>
      <c r="G14" s="237"/>
      <c r="H14" s="237"/>
      <c r="I14" s="237"/>
      <c r="J14" s="237"/>
      <c r="K14" s="237"/>
      <c r="L14" s="237"/>
      <c r="M14" s="237"/>
      <c r="N14" s="237"/>
      <c r="O14" s="237"/>
      <c r="P14" s="237"/>
      <c r="Q14" s="237"/>
    </row>
    <row r="15" spans="1:17" ht="25.5" customHeight="1">
      <c r="A15" s="235" t="s">
        <v>412</v>
      </c>
      <c r="B15" s="235"/>
      <c r="C15" s="236" t="s">
        <v>413</v>
      </c>
      <c r="D15" s="238"/>
      <c r="E15" s="238"/>
      <c r="F15" s="238"/>
      <c r="G15" s="238"/>
      <c r="H15" s="238"/>
      <c r="I15" s="238"/>
      <c r="J15" s="238"/>
      <c r="K15" s="238"/>
      <c r="L15" s="238"/>
      <c r="M15" s="238"/>
      <c r="N15" s="238"/>
      <c r="O15" s="238"/>
      <c r="P15" s="238"/>
      <c r="Q15" s="238"/>
    </row>
    <row r="16" spans="1:17" ht="9" customHeight="1">
      <c r="A16" s="235"/>
      <c r="B16" s="235"/>
      <c r="C16" s="238"/>
      <c r="D16" s="238"/>
      <c r="E16" s="238"/>
      <c r="F16" s="238"/>
      <c r="G16" s="238"/>
      <c r="H16" s="238"/>
      <c r="I16" s="238"/>
      <c r="J16" s="238"/>
      <c r="K16" s="238"/>
      <c r="L16" s="238"/>
      <c r="M16" s="238"/>
      <c r="N16" s="238"/>
      <c r="O16" s="238"/>
      <c r="P16" s="238"/>
      <c r="Q16" s="238"/>
    </row>
    <row r="17" spans="1:17" ht="7" customHeight="1">
      <c r="A17" s="237"/>
      <c r="B17" s="237"/>
      <c r="C17" s="237"/>
      <c r="D17" s="237"/>
      <c r="E17" s="237"/>
      <c r="F17" s="237"/>
      <c r="G17" s="237"/>
      <c r="H17" s="237"/>
      <c r="I17" s="237"/>
      <c r="J17" s="237"/>
      <c r="K17" s="237"/>
      <c r="L17" s="237"/>
      <c r="M17" s="237"/>
      <c r="N17" s="237"/>
      <c r="O17" s="237"/>
      <c r="P17" s="237"/>
      <c r="Q17" s="237"/>
    </row>
    <row r="18" spans="1:17" ht="15" customHeight="1">
      <c r="A18" s="243" t="s">
        <v>414</v>
      </c>
      <c r="B18" s="243"/>
      <c r="C18" s="243"/>
      <c r="D18" s="243"/>
      <c r="E18" s="243"/>
      <c r="F18" s="243"/>
      <c r="G18" s="243"/>
      <c r="H18" s="243"/>
    </row>
    <row r="19" spans="1:17" ht="2.4" customHeight="1">
      <c r="A19" s="243"/>
      <c r="B19" s="243"/>
      <c r="C19" s="243"/>
      <c r="D19" s="243"/>
      <c r="E19" s="243"/>
      <c r="F19" s="243"/>
      <c r="G19" s="243"/>
      <c r="H19" s="243"/>
    </row>
    <row r="20" spans="1:17" ht="7" customHeight="1"/>
    <row r="21" spans="1:17">
      <c r="A21" s="235" t="s">
        <v>415</v>
      </c>
      <c r="B21" s="235"/>
      <c r="C21" s="236" t="s">
        <v>416</v>
      </c>
      <c r="D21" s="238"/>
      <c r="E21" s="238"/>
      <c r="F21" s="238"/>
      <c r="G21" s="238"/>
      <c r="H21" s="238"/>
      <c r="I21" s="238"/>
      <c r="J21" s="238"/>
      <c r="K21" s="238"/>
      <c r="L21" s="238"/>
      <c r="M21" s="238"/>
      <c r="N21" s="238"/>
      <c r="O21" s="238"/>
      <c r="P21" s="238"/>
    </row>
    <row r="22" spans="1:17" ht="35.4" customHeight="1">
      <c r="A22" s="235"/>
      <c r="B22" s="235"/>
      <c r="C22" s="238"/>
      <c r="D22" s="238"/>
      <c r="E22" s="238"/>
      <c r="F22" s="238"/>
      <c r="G22" s="238"/>
      <c r="H22" s="238"/>
      <c r="I22" s="238"/>
      <c r="J22" s="238"/>
      <c r="K22" s="238"/>
      <c r="L22" s="238"/>
      <c r="M22" s="238"/>
      <c r="N22" s="238"/>
      <c r="O22" s="238"/>
      <c r="P22" s="238"/>
    </row>
    <row r="23" spans="1:17" ht="10.25" customHeight="1">
      <c r="A23" s="237"/>
      <c r="B23" s="237"/>
      <c r="C23" s="237"/>
      <c r="D23" s="237"/>
      <c r="E23" s="237"/>
      <c r="F23" s="237"/>
      <c r="G23" s="237"/>
      <c r="H23" s="237"/>
      <c r="I23" s="237"/>
      <c r="J23" s="237"/>
      <c r="K23" s="237"/>
      <c r="L23" s="237"/>
      <c r="M23" s="237"/>
      <c r="N23" s="237"/>
      <c r="O23" s="237"/>
      <c r="P23" s="237"/>
      <c r="Q23" s="237"/>
    </row>
    <row r="24" spans="1:17" ht="10.25" customHeight="1">
      <c r="A24" s="235" t="s">
        <v>417</v>
      </c>
      <c r="B24" s="235"/>
      <c r="C24" s="236" t="s">
        <v>418</v>
      </c>
      <c r="D24" s="236"/>
      <c r="E24" s="236"/>
      <c r="F24" s="236"/>
      <c r="G24" s="236"/>
      <c r="H24" s="236"/>
      <c r="I24" s="236"/>
      <c r="J24" s="236"/>
      <c r="K24" s="236"/>
      <c r="L24" s="236"/>
      <c r="M24" s="236"/>
      <c r="N24" s="236"/>
      <c r="O24" s="236"/>
      <c r="P24" s="236"/>
      <c r="Q24" s="236"/>
    </row>
    <row r="25" spans="1:17" ht="16" customHeight="1">
      <c r="A25" s="235"/>
      <c r="B25" s="235"/>
      <c r="C25" s="236"/>
      <c r="D25" s="236"/>
      <c r="E25" s="236"/>
      <c r="F25" s="236"/>
      <c r="G25" s="236"/>
      <c r="H25" s="236"/>
      <c r="I25" s="236"/>
      <c r="J25" s="236"/>
      <c r="K25" s="236"/>
      <c r="L25" s="236"/>
      <c r="M25" s="236"/>
      <c r="N25" s="236"/>
      <c r="O25" s="236"/>
      <c r="P25" s="236"/>
      <c r="Q25" s="236"/>
    </row>
    <row r="26" spans="1:17" ht="10.25" customHeight="1">
      <c r="A26" s="237"/>
      <c r="B26" s="237"/>
      <c r="C26" s="237"/>
      <c r="D26" s="237"/>
      <c r="E26" s="237"/>
      <c r="F26" s="237"/>
      <c r="G26" s="237"/>
      <c r="H26" s="237"/>
      <c r="I26" s="237"/>
      <c r="J26" s="237"/>
      <c r="K26" s="237"/>
      <c r="L26" s="237"/>
      <c r="M26" s="237"/>
      <c r="N26" s="237"/>
      <c r="O26" s="237"/>
      <c r="P26" s="237"/>
      <c r="Q26" s="237"/>
    </row>
    <row r="27" spans="1:17" ht="10.25" customHeight="1">
      <c r="A27" s="243" t="s">
        <v>419</v>
      </c>
      <c r="B27" s="243"/>
      <c r="C27" s="243"/>
      <c r="D27" s="243"/>
      <c r="E27" s="243"/>
      <c r="F27" s="243"/>
      <c r="G27" s="243"/>
      <c r="H27" s="243"/>
    </row>
    <row r="28" spans="1:17" ht="10.25" customHeight="1">
      <c r="A28" s="243"/>
      <c r="B28" s="243"/>
      <c r="C28" s="243"/>
      <c r="D28" s="243"/>
      <c r="E28" s="243"/>
      <c r="F28" s="243"/>
      <c r="G28" s="243"/>
      <c r="H28" s="243"/>
    </row>
    <row r="29" spans="1:17" ht="7" customHeight="1">
      <c r="A29" s="237"/>
      <c r="B29" s="237"/>
      <c r="C29" s="237"/>
      <c r="D29" s="237"/>
      <c r="E29" s="237"/>
      <c r="F29" s="237"/>
      <c r="G29" s="237"/>
      <c r="H29" s="237"/>
      <c r="I29" s="237"/>
      <c r="J29" s="237"/>
      <c r="K29" s="237"/>
      <c r="L29" s="237"/>
      <c r="M29" s="237"/>
      <c r="N29" s="237"/>
      <c r="O29" s="237"/>
      <c r="P29" s="237"/>
      <c r="Q29" s="237"/>
    </row>
    <row r="30" spans="1:17" ht="26.4" customHeight="1">
      <c r="A30" s="244" t="s">
        <v>420</v>
      </c>
      <c r="B30" s="244"/>
      <c r="C30" s="244"/>
      <c r="D30" s="244"/>
      <c r="E30" s="244"/>
      <c r="F30" s="244"/>
      <c r="G30" s="244"/>
      <c r="H30" s="244"/>
      <c r="I30" s="244"/>
      <c r="J30" s="244"/>
      <c r="K30" s="244"/>
      <c r="L30" s="244"/>
      <c r="M30" s="244"/>
      <c r="N30" s="244"/>
      <c r="O30" s="244"/>
      <c r="P30" s="244"/>
    </row>
    <row r="31" spans="1:17" ht="18" customHeight="1">
      <c r="A31" s="235" t="s">
        <v>421</v>
      </c>
      <c r="B31" s="245"/>
      <c r="C31" s="245"/>
      <c r="D31" s="245"/>
      <c r="E31" s="245"/>
      <c r="F31" s="245"/>
      <c r="G31" s="245"/>
      <c r="H31" s="245"/>
      <c r="I31" s="245"/>
      <c r="J31" s="245"/>
      <c r="K31" s="245"/>
      <c r="L31" s="245"/>
      <c r="M31" s="245"/>
      <c r="N31" s="245"/>
      <c r="O31" s="245"/>
      <c r="P31" s="245"/>
    </row>
    <row r="32" spans="1:17" ht="18" customHeight="1">
      <c r="A32" s="245"/>
      <c r="B32" s="245"/>
      <c r="C32" s="245"/>
      <c r="D32" s="245"/>
      <c r="E32" s="245"/>
      <c r="F32" s="245"/>
      <c r="G32" s="245"/>
      <c r="H32" s="245"/>
      <c r="I32" s="245"/>
      <c r="J32" s="245"/>
      <c r="K32" s="245"/>
      <c r="L32" s="245"/>
      <c r="M32" s="245"/>
      <c r="N32" s="245"/>
      <c r="O32" s="245"/>
      <c r="P32" s="245"/>
    </row>
  </sheetData>
  <sheetProtection sheet="1" formatRows="0"/>
  <mergeCells count="28">
    <mergeCell ref="A30:P30"/>
    <mergeCell ref="A31:P32"/>
    <mergeCell ref="A23:Q23"/>
    <mergeCell ref="A24:B25"/>
    <mergeCell ref="C24:Q25"/>
    <mergeCell ref="A26:Q26"/>
    <mergeCell ref="A27:H28"/>
    <mergeCell ref="A17:Q17"/>
    <mergeCell ref="A18:H19"/>
    <mergeCell ref="A21:B22"/>
    <mergeCell ref="C21:P22"/>
    <mergeCell ref="A29:Q29"/>
    <mergeCell ref="A1:C1"/>
    <mergeCell ref="A2:H3"/>
    <mergeCell ref="A4:Q4"/>
    <mergeCell ref="N5:Q5"/>
    <mergeCell ref="A6:Q6"/>
    <mergeCell ref="A7:B7"/>
    <mergeCell ref="C7:O7"/>
    <mergeCell ref="A8:Q8"/>
    <mergeCell ref="A9:B10"/>
    <mergeCell ref="C9:Q10"/>
    <mergeCell ref="A11:Q11"/>
    <mergeCell ref="A12:B13"/>
    <mergeCell ref="C12:P13"/>
    <mergeCell ref="A14:Q14"/>
    <mergeCell ref="A15:B16"/>
    <mergeCell ref="C15:Q16"/>
  </mergeCells>
  <phoneticPr fontId="0" type="noConversion"/>
  <dataValidations count="1">
    <dataValidation type="list" allowBlank="1" showInputMessage="1" showErrorMessage="1" sqref="A1:C1" xr:uid="{853D36FD-3EA8-4185-B17C-10CEC829CB7E}">
      <formula1>"PUBLIC, INTERNAL, CONFIDENTIAL, STRICTLY – CONFIDENTIAL, -"</formula1>
    </dataValidation>
  </dataValidations>
  <hyperlinks>
    <hyperlink ref="C7:O7" r:id="rId1" display="The respective grounds for exclusions are stated in the self-declaration templates for services: https://dms.giz.de/dms/llisapi.dll?func=ll&amp;objaction=overview&amp;objid=498456808 and for construction (to be found under P+R (230, 511,512))" xr:uid="{F92DB915-AC50-4762-8C70-F00B08377A2A}"/>
  </hyperlinks>
  <pageMargins left="0.78740157480314965" right="0.78740157480314965" top="0.78740157480314965" bottom="0.78740157480314965" header="0.51181102362204722" footer="0.51181102362204722"/>
  <pageSetup paperSize="9" scale="99" orientation="landscape"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zoomScale="85" zoomScaleNormal="85" zoomScaleSheetLayoutView="75" workbookViewId="0">
      <selection activeCell="R6" sqref="R6:S6"/>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bestFit="1" customWidth="1"/>
    <col min="22" max="22" width="6.44140625" style="2" bestFit="1" customWidth="1"/>
    <col min="23" max="16384" width="5.88671875" style="2"/>
  </cols>
  <sheetData>
    <row r="1" spans="1:21" ht="69.75" customHeight="1">
      <c r="A1" s="208" t="s">
        <v>422</v>
      </c>
      <c r="B1" s="208"/>
      <c r="C1" s="208"/>
      <c r="D1" s="208"/>
      <c r="E1" s="208"/>
      <c r="F1" s="208"/>
      <c r="G1" s="208"/>
      <c r="H1" s="208"/>
      <c r="I1" s="208"/>
      <c r="J1" s="208"/>
      <c r="K1" s="208"/>
      <c r="L1" s="208"/>
      <c r="M1" s="208"/>
      <c r="N1" s="208"/>
      <c r="O1" s="208"/>
      <c r="P1" s="208"/>
      <c r="Q1" s="211"/>
      <c r="R1" s="211"/>
      <c r="S1" s="211"/>
      <c r="U1" s="36" t="s">
        <v>397</v>
      </c>
    </row>
    <row r="2" spans="1:21" ht="14" customHeight="1">
      <c r="A2" s="167" t="s">
        <v>401</v>
      </c>
      <c r="B2" s="167"/>
      <c r="C2" s="16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1-5 of 0</v>
      </c>
      <c r="S2"/>
      <c r="T2" s="39" t="s">
        <v>394</v>
      </c>
    </row>
    <row r="3" spans="1:21" ht="4.6500000000000004" customHeight="1">
      <c r="A3" s="40"/>
      <c r="B3" s="41"/>
      <c r="C3" s="41"/>
      <c r="D3" s="41"/>
      <c r="E3" s="41"/>
      <c r="F3" s="41"/>
      <c r="G3" s="42"/>
      <c r="H3" s="42"/>
      <c r="I3" s="42"/>
      <c r="J3" s="42"/>
      <c r="K3" s="42"/>
      <c r="L3" s="42"/>
      <c r="M3" s="42"/>
      <c r="N3" s="43"/>
      <c r="O3" s="43"/>
      <c r="P3" s="43"/>
      <c r="Q3" s="43"/>
      <c r="R3" s="44"/>
      <c r="S3" s="13"/>
    </row>
    <row r="4" spans="1:21" ht="23.25" customHeight="1">
      <c r="A4" s="40">
        <f>ROW(A1)</f>
        <v>1</v>
      </c>
      <c r="B4" s="225" t="s">
        <v>423</v>
      </c>
      <c r="C4" s="225"/>
      <c r="D4" s="170"/>
      <c r="E4" s="170"/>
      <c r="F4" s="170"/>
      <c r="G4" s="170"/>
      <c r="H4" s="176" t="s">
        <v>369</v>
      </c>
      <c r="I4" s="176"/>
      <c r="J4" s="170" t="s">
        <v>441</v>
      </c>
      <c r="K4" s="170"/>
      <c r="L4" s="170"/>
      <c r="M4" s="170"/>
      <c r="N4" s="170"/>
      <c r="O4" s="170"/>
      <c r="P4" s="227" t="s">
        <v>370</v>
      </c>
      <c r="Q4" s="227"/>
      <c r="R4" s="170" t="s">
        <v>442</v>
      </c>
      <c r="S4" s="170"/>
    </row>
    <row r="5" spans="1:21" ht="11.25" customHeight="1">
      <c r="A5" s="40">
        <f t="shared" ref="A5:A47" si="0">ROW(A2)</f>
        <v>2</v>
      </c>
      <c r="B5" s="46" t="s">
        <v>334</v>
      </c>
      <c r="C5" s="47"/>
      <c r="D5" s="170"/>
      <c r="E5" s="170"/>
      <c r="F5" s="170"/>
      <c r="G5" s="170"/>
      <c r="H5" s="212" t="s">
        <v>371</v>
      </c>
      <c r="I5" s="212"/>
      <c r="J5" s="170"/>
      <c r="K5" s="170"/>
      <c r="L5" s="170"/>
      <c r="M5" s="170"/>
      <c r="N5" s="170"/>
      <c r="O5" s="170"/>
      <c r="P5" s="228" t="s">
        <v>372</v>
      </c>
      <c r="Q5" s="228"/>
      <c r="R5" s="170" t="s">
        <v>447</v>
      </c>
      <c r="S5" s="170"/>
    </row>
    <row r="6" spans="1:21" ht="11.25" customHeight="1">
      <c r="A6" s="40">
        <f t="shared" si="0"/>
        <v>3</v>
      </c>
      <c r="B6" s="46" t="s">
        <v>335</v>
      </c>
      <c r="D6" s="170"/>
      <c r="E6" s="170"/>
      <c r="F6" s="170"/>
      <c r="G6" s="170"/>
      <c r="H6" s="212"/>
      <c r="I6" s="212"/>
      <c r="J6" s="170"/>
      <c r="K6" s="170"/>
      <c r="L6" s="170"/>
      <c r="M6" s="170"/>
      <c r="N6" s="170"/>
      <c r="O6" s="170"/>
      <c r="P6" s="2"/>
      <c r="Q6" s="45"/>
      <c r="R6" s="171"/>
      <c r="S6" s="171"/>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09" t="s">
        <v>342</v>
      </c>
      <c r="K8" s="210"/>
      <c r="L8" s="209" t="s">
        <v>343</v>
      </c>
      <c r="M8" s="210"/>
      <c r="N8" s="209" t="s">
        <v>344</v>
      </c>
      <c r="O8" s="210"/>
      <c r="P8" s="209" t="s">
        <v>345</v>
      </c>
      <c r="Q8" s="210"/>
      <c r="R8" s="209" t="s">
        <v>346</v>
      </c>
      <c r="S8" s="210"/>
    </row>
    <row r="9" spans="1:21" s="1" customFormat="1" ht="25.5" customHeight="1">
      <c r="A9" s="40">
        <f t="shared" si="0"/>
        <v>6</v>
      </c>
      <c r="B9" s="54" t="s">
        <v>336</v>
      </c>
      <c r="C9" s="52"/>
      <c r="D9" s="52"/>
      <c r="E9" s="52"/>
      <c r="F9" s="52"/>
      <c r="G9" s="52"/>
      <c r="H9" s="52"/>
      <c r="I9" s="52"/>
      <c r="J9" s="55"/>
      <c r="K9" s="56"/>
      <c r="L9" s="55"/>
      <c r="M9" s="56"/>
      <c r="N9" s="55"/>
      <c r="O9" s="56"/>
      <c r="P9" s="55"/>
      <c r="Q9" s="56"/>
      <c r="R9" s="55"/>
      <c r="S9" s="56"/>
    </row>
    <row r="10" spans="1:21" s="4" customFormat="1" ht="13">
      <c r="A10" s="40">
        <f t="shared" si="0"/>
        <v>7</v>
      </c>
      <c r="B10" s="57" t="s">
        <v>337</v>
      </c>
      <c r="C10" s="58"/>
      <c r="D10" s="58"/>
      <c r="E10" s="223" t="s">
        <v>428</v>
      </c>
      <c r="F10" s="223"/>
      <c r="G10" s="223"/>
      <c r="H10" s="223"/>
      <c r="I10" s="224"/>
      <c r="J10" s="177" t="s">
        <v>433</v>
      </c>
      <c r="K10" s="178"/>
      <c r="L10" s="177" t="s">
        <v>433</v>
      </c>
      <c r="M10" s="178"/>
      <c r="N10" s="177" t="s">
        <v>433</v>
      </c>
      <c r="O10" s="178"/>
      <c r="P10" s="177" t="s">
        <v>433</v>
      </c>
      <c r="Q10" s="178"/>
      <c r="R10" s="177" t="s">
        <v>433</v>
      </c>
      <c r="S10" s="178"/>
    </row>
    <row r="11" spans="1:21" ht="28.5" customHeight="1">
      <c r="A11" s="40">
        <f t="shared" si="0"/>
        <v>8</v>
      </c>
      <c r="B11" s="215" t="s">
        <v>440</v>
      </c>
      <c r="C11" s="215"/>
      <c r="D11" s="215"/>
      <c r="E11" s="215"/>
      <c r="F11" s="215"/>
      <c r="G11" s="215"/>
      <c r="H11" s="60"/>
      <c r="I11" s="61"/>
      <c r="J11" s="206"/>
      <c r="K11" s="207"/>
      <c r="L11" s="206"/>
      <c r="M11" s="207"/>
      <c r="N11" s="206"/>
      <c r="O11" s="207"/>
      <c r="P11" s="206"/>
      <c r="Q11" s="207"/>
      <c r="R11" s="206"/>
      <c r="S11" s="207"/>
    </row>
    <row r="12" spans="1:21" ht="22.75" customHeight="1">
      <c r="A12" s="40">
        <f t="shared" si="0"/>
        <v>9</v>
      </c>
      <c r="B12" s="216" t="s">
        <v>436</v>
      </c>
      <c r="C12" s="216"/>
      <c r="D12" s="216"/>
      <c r="E12" s="216"/>
      <c r="F12" s="216"/>
      <c r="G12" s="216"/>
      <c r="H12" s="62"/>
      <c r="I12" s="63"/>
      <c r="J12" s="179"/>
      <c r="K12" s="180"/>
      <c r="L12" s="179"/>
      <c r="M12" s="180"/>
      <c r="N12" s="179"/>
      <c r="O12" s="180"/>
      <c r="P12" s="179"/>
      <c r="Q12" s="180"/>
      <c r="R12" s="179"/>
      <c r="S12" s="180"/>
    </row>
    <row r="13" spans="1:21" ht="22.75" customHeight="1">
      <c r="A13" s="40">
        <f t="shared" ref="A13:A20" si="1">ROW(A10)</f>
        <v>10</v>
      </c>
      <c r="B13" s="216" t="s">
        <v>437</v>
      </c>
      <c r="C13" s="216"/>
      <c r="D13" s="216"/>
      <c r="E13" s="216"/>
      <c r="F13" s="216"/>
      <c r="G13" s="216"/>
      <c r="H13" s="62"/>
      <c r="I13" s="63"/>
      <c r="J13" s="179"/>
      <c r="K13" s="180"/>
      <c r="L13" s="179"/>
      <c r="M13" s="180"/>
      <c r="N13" s="179"/>
      <c r="O13" s="180"/>
      <c r="P13" s="179"/>
      <c r="Q13" s="180"/>
      <c r="R13" s="179"/>
      <c r="S13" s="180"/>
      <c r="U13" s="64"/>
    </row>
    <row r="14" spans="1:21" ht="14.4" hidden="1" customHeight="1">
      <c r="A14" s="40">
        <f t="shared" si="1"/>
        <v>11</v>
      </c>
      <c r="B14" s="220"/>
      <c r="C14" s="220"/>
      <c r="D14" s="220"/>
      <c r="E14" s="220"/>
      <c r="F14" s="220"/>
      <c r="G14" s="220"/>
      <c r="H14" s="62"/>
      <c r="I14" s="63"/>
      <c r="J14" s="179"/>
      <c r="K14" s="180"/>
      <c r="L14" s="179"/>
      <c r="M14" s="180"/>
      <c r="N14" s="179"/>
      <c r="O14" s="180"/>
      <c r="P14" s="179"/>
      <c r="Q14" s="180"/>
      <c r="R14" s="179"/>
      <c r="S14" s="180"/>
      <c r="U14" s="64"/>
    </row>
    <row r="15" spans="1:21" ht="12.15" customHeight="1">
      <c r="A15" s="40">
        <f t="shared" si="1"/>
        <v>12</v>
      </c>
      <c r="B15" s="216" t="s">
        <v>427</v>
      </c>
      <c r="C15" s="216"/>
      <c r="D15" s="216"/>
      <c r="E15" s="216"/>
      <c r="F15" s="216"/>
      <c r="G15" s="216"/>
      <c r="H15" s="62"/>
      <c r="I15" s="63"/>
      <c r="J15" s="179"/>
      <c r="K15" s="180"/>
      <c r="L15" s="179"/>
      <c r="M15" s="180"/>
      <c r="N15" s="179"/>
      <c r="O15" s="180"/>
      <c r="P15" s="179"/>
      <c r="Q15" s="180"/>
      <c r="R15" s="179"/>
      <c r="S15" s="180"/>
    </row>
    <row r="16" spans="1:21" ht="12.15" customHeight="1">
      <c r="A16" s="40">
        <f t="shared" si="1"/>
        <v>13</v>
      </c>
      <c r="B16" s="217" t="s">
        <v>338</v>
      </c>
      <c r="C16" s="217"/>
      <c r="D16" s="217"/>
      <c r="E16" s="217"/>
      <c r="F16" s="217"/>
      <c r="G16" s="217"/>
      <c r="H16" s="65"/>
      <c r="I16" s="63"/>
      <c r="J16" s="179"/>
      <c r="K16" s="180"/>
      <c r="L16" s="179"/>
      <c r="M16" s="180"/>
      <c r="N16" s="179"/>
      <c r="O16" s="180"/>
      <c r="P16" s="179"/>
      <c r="Q16" s="180"/>
      <c r="R16" s="179"/>
      <c r="S16" s="180"/>
    </row>
    <row r="17" spans="1:19" ht="32" customHeight="1">
      <c r="A17" s="40">
        <f t="shared" si="1"/>
        <v>14</v>
      </c>
      <c r="B17" s="191" t="s">
        <v>432</v>
      </c>
      <c r="C17" s="191"/>
      <c r="D17" s="191"/>
      <c r="E17" s="191"/>
      <c r="F17" s="191"/>
      <c r="G17" s="66" t="s">
        <v>339</v>
      </c>
      <c r="H17" s="24">
        <v>60000</v>
      </c>
      <c r="I17" s="165" t="s">
        <v>435</v>
      </c>
      <c r="J17" s="179"/>
      <c r="K17" s="180"/>
      <c r="L17" s="179"/>
      <c r="M17" s="180"/>
      <c r="N17" s="179"/>
      <c r="O17" s="180"/>
      <c r="P17" s="179"/>
      <c r="Q17" s="180"/>
      <c r="R17" s="179"/>
      <c r="S17" s="180"/>
    </row>
    <row r="18" spans="1:19" ht="19.5" customHeight="1">
      <c r="A18" s="40">
        <f t="shared" si="1"/>
        <v>15</v>
      </c>
      <c r="B18" s="195" t="s">
        <v>389</v>
      </c>
      <c r="C18" s="195"/>
      <c r="D18" s="195"/>
      <c r="E18" s="195"/>
      <c r="F18" s="195"/>
      <c r="G18" s="67" t="s">
        <v>339</v>
      </c>
      <c r="H18" s="25">
        <v>9</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206"/>
      <c r="K19" s="207"/>
      <c r="L19" s="206"/>
      <c r="M19" s="207"/>
      <c r="N19" s="206"/>
      <c r="O19" s="207"/>
      <c r="P19" s="206"/>
      <c r="Q19" s="207"/>
      <c r="R19" s="206"/>
      <c r="S19" s="207"/>
    </row>
    <row r="20" spans="1:19" s="4" customFormat="1" ht="4.25" customHeight="1">
      <c r="A20" s="40">
        <f t="shared" si="1"/>
        <v>17</v>
      </c>
      <c r="B20" s="72"/>
      <c r="C20" s="72"/>
      <c r="D20" s="72"/>
      <c r="E20" s="72"/>
      <c r="F20" s="72"/>
      <c r="G20" s="72"/>
      <c r="H20" s="72"/>
      <c r="I20" s="26"/>
      <c r="J20" s="213"/>
      <c r="K20" s="214"/>
      <c r="L20" s="213"/>
      <c r="M20" s="214"/>
      <c r="N20" s="213"/>
      <c r="O20" s="214"/>
      <c r="P20" s="213"/>
      <c r="Q20" s="214"/>
      <c r="R20" s="213"/>
      <c r="S20" s="214"/>
    </row>
    <row r="21" spans="1:19" s="4" customFormat="1" ht="13">
      <c r="A21" s="40">
        <f t="shared" si="0"/>
        <v>18</v>
      </c>
      <c r="B21" s="57" t="s">
        <v>347</v>
      </c>
      <c r="C21" s="73"/>
      <c r="D21" s="73"/>
      <c r="E21" s="221" t="s">
        <v>428</v>
      </c>
      <c r="F21" s="221"/>
      <c r="G21" s="221"/>
      <c r="H21" s="221"/>
      <c r="I21" s="222"/>
      <c r="J21" s="177" t="s">
        <v>433</v>
      </c>
      <c r="K21" s="178"/>
      <c r="L21" s="177" t="s">
        <v>433</v>
      </c>
      <c r="M21" s="178"/>
      <c r="N21" s="177" t="s">
        <v>433</v>
      </c>
      <c r="O21" s="178"/>
      <c r="P21" s="177" t="s">
        <v>433</v>
      </c>
      <c r="Q21" s="178"/>
      <c r="R21" s="177" t="s">
        <v>433</v>
      </c>
      <c r="S21" s="178"/>
    </row>
    <row r="22" spans="1:19" ht="22.65" customHeight="1">
      <c r="A22" s="40">
        <f t="shared" si="0"/>
        <v>19</v>
      </c>
      <c r="B22" s="192" t="s">
        <v>348</v>
      </c>
      <c r="C22" s="192"/>
      <c r="D22" s="192"/>
      <c r="E22" s="192"/>
      <c r="F22" s="192"/>
      <c r="G22" s="192"/>
      <c r="H22" s="27">
        <v>8000</v>
      </c>
      <c r="I22" s="166" t="s">
        <v>435</v>
      </c>
      <c r="J22" s="206"/>
      <c r="K22" s="207"/>
      <c r="L22" s="206"/>
      <c r="M22" s="207"/>
      <c r="N22" s="206"/>
      <c r="O22" s="207"/>
      <c r="P22" s="206"/>
      <c r="Q22" s="207"/>
      <c r="R22" s="206"/>
      <c r="S22" s="207"/>
    </row>
    <row r="23" spans="1:19" ht="33.5" customHeight="1">
      <c r="A23" s="40">
        <f t="shared" si="0"/>
        <v>20</v>
      </c>
      <c r="B23" s="74" t="s">
        <v>349</v>
      </c>
      <c r="C23" s="28">
        <v>2</v>
      </c>
      <c r="D23" s="204" t="str">
        <f>" reference project"&amp;IF(C23=1,"","s")&amp;" in the technical field"</f>
        <v xml:space="preserve"> reference projects in the technical field</v>
      </c>
      <c r="E23" s="204"/>
      <c r="F23" s="200" t="s">
        <v>446</v>
      </c>
      <c r="G23" s="200"/>
      <c r="H23" s="200"/>
      <c r="I23" s="201"/>
      <c r="J23" s="196"/>
      <c r="K23" s="197"/>
      <c r="L23" s="196"/>
      <c r="M23" s="197"/>
      <c r="N23" s="196"/>
      <c r="O23" s="197"/>
      <c r="P23" s="196"/>
      <c r="Q23" s="197"/>
      <c r="R23" s="196"/>
      <c r="S23" s="197"/>
    </row>
    <row r="24" spans="1:19" ht="63" customHeight="1">
      <c r="A24" s="40">
        <f t="shared" si="0"/>
        <v>21</v>
      </c>
      <c r="B24" s="75" t="s">
        <v>438</v>
      </c>
      <c r="C24" s="29">
        <v>1</v>
      </c>
      <c r="D24" s="75" t="str">
        <f>" reference project"&amp;IF(C24=1,"","s")</f>
        <v xml:space="preserve"> reference project</v>
      </c>
      <c r="E24" s="205" t="s">
        <v>434</v>
      </c>
      <c r="F24" s="205"/>
      <c r="G24" s="205"/>
      <c r="H24" s="193" t="s">
        <v>439</v>
      </c>
      <c r="I24" s="194"/>
      <c r="J24" s="198"/>
      <c r="K24" s="199"/>
      <c r="L24" s="198"/>
      <c r="M24" s="199"/>
      <c r="N24" s="198"/>
      <c r="O24" s="199"/>
      <c r="P24" s="198"/>
      <c r="Q24" s="199"/>
      <c r="R24" s="198"/>
      <c r="S24" s="199"/>
    </row>
    <row r="25" spans="1:19" ht="11.25" customHeight="1">
      <c r="A25" s="40">
        <f t="shared" si="0"/>
        <v>22</v>
      </c>
      <c r="B25" s="218" t="s">
        <v>340</v>
      </c>
      <c r="C25" s="218"/>
      <c r="D25" s="218"/>
      <c r="E25" s="218"/>
      <c r="F25" s="218"/>
      <c r="G25" s="218"/>
      <c r="H25" s="218"/>
      <c r="I25" s="219"/>
      <c r="J25" s="202" t="str">
        <f>IF(J23="nein",Auswahllisten!$F$3,IF(J23="ja",Auswahllisten!$F$2," "))</f>
        <v xml:space="preserve"> </v>
      </c>
      <c r="K25" s="203"/>
      <c r="L25" s="202" t="str">
        <f>IF(L23="nein",Auswahllisten!$F$3,IF(L23="ja",Auswahllisten!$F$2," "))</f>
        <v xml:space="preserve"> </v>
      </c>
      <c r="M25" s="203"/>
      <c r="N25" s="202" t="str">
        <f>IF(N23="nein",Auswahllisten!$F$3,IF(N23="ja",Auswahllisten!$F$2," "))</f>
        <v xml:space="preserve"> </v>
      </c>
      <c r="O25" s="203"/>
      <c r="P25" s="202" t="str">
        <f>IF(P23="nein",Auswahllisten!$F$3,IF(P23="ja",Auswahllisten!$F$2," "))</f>
        <v xml:space="preserve"> </v>
      </c>
      <c r="Q25" s="203"/>
      <c r="R25" s="202" t="str">
        <f>IF(R23="nein",Auswahllisten!$F$3,IF(R23="ja",Auswahllisten!$F$2," "))</f>
        <v xml:space="preserve"> </v>
      </c>
      <c r="S25" s="203"/>
    </row>
    <row r="26" spans="1:19" s="4" customFormat="1" ht="4.6500000000000004" customHeight="1">
      <c r="A26" s="40">
        <f t="shared" si="0"/>
        <v>23</v>
      </c>
      <c r="B26" s="76"/>
      <c r="C26" s="76"/>
      <c r="D26" s="76"/>
      <c r="E26" s="76"/>
      <c r="F26" s="76"/>
      <c r="G26" s="76"/>
      <c r="H26" s="76"/>
      <c r="I26" s="30"/>
      <c r="J26" s="232"/>
      <c r="K26" s="233"/>
      <c r="L26" s="232"/>
      <c r="M26" s="233"/>
      <c r="N26" s="232"/>
      <c r="O26" s="233"/>
      <c r="P26" s="232"/>
      <c r="Q26" s="233"/>
      <c r="R26" s="232"/>
      <c r="S26" s="233"/>
    </row>
    <row r="27" spans="1:19" ht="13.5" customHeight="1" thickBot="1">
      <c r="A27" s="40">
        <f t="shared" si="0"/>
        <v>24</v>
      </c>
      <c r="B27" s="172" t="s">
        <v>352</v>
      </c>
      <c r="C27" s="172"/>
      <c r="D27" s="172"/>
      <c r="E27" s="172"/>
      <c r="F27" s="172"/>
      <c r="G27" s="172"/>
      <c r="H27" s="172"/>
      <c r="I27" s="17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229"/>
      <c r="K28" s="230"/>
      <c r="L28" s="229"/>
      <c r="M28" s="230"/>
      <c r="N28" s="229"/>
      <c r="O28" s="230"/>
      <c r="P28" s="229"/>
      <c r="Q28" s="230"/>
      <c r="R28" s="229"/>
      <c r="S28" s="231"/>
    </row>
    <row r="29" spans="1:19" s="1" customFormat="1" ht="25.5" customHeight="1">
      <c r="A29" s="40">
        <f t="shared" si="0"/>
        <v>26</v>
      </c>
      <c r="B29" s="54" t="s">
        <v>353</v>
      </c>
      <c r="J29" s="55"/>
      <c r="K29" s="56"/>
      <c r="L29" s="55"/>
      <c r="M29" s="56"/>
      <c r="N29" s="55"/>
      <c r="O29" s="56"/>
      <c r="P29" s="55"/>
      <c r="Q29" s="56"/>
      <c r="R29" s="55"/>
      <c r="S29" s="56"/>
    </row>
    <row r="30" spans="1:19" s="4" customFormat="1" ht="13">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7">
        <v>1</v>
      </c>
      <c r="C31" s="187"/>
      <c r="D31" s="187"/>
      <c r="E31" s="187"/>
      <c r="F31" s="187"/>
      <c r="G31" s="187"/>
      <c r="H31" s="188"/>
      <c r="I31" s="83">
        <v>2</v>
      </c>
      <c r="J31" s="84">
        <v>3</v>
      </c>
      <c r="K31" s="85">
        <v>4</v>
      </c>
      <c r="L31" s="84">
        <v>5</v>
      </c>
      <c r="M31" s="85">
        <v>6</v>
      </c>
      <c r="N31" s="84">
        <v>7</v>
      </c>
      <c r="O31" s="85">
        <v>8</v>
      </c>
      <c r="P31" s="84">
        <v>9</v>
      </c>
      <c r="Q31" s="85">
        <v>10</v>
      </c>
      <c r="R31" s="86">
        <v>11</v>
      </c>
      <c r="S31" s="87">
        <v>12</v>
      </c>
    </row>
    <row r="32" spans="1:19" ht="11.25" customHeight="1">
      <c r="A32" s="40">
        <f t="shared" si="0"/>
        <v>29</v>
      </c>
      <c r="B32" s="189" t="s">
        <v>354</v>
      </c>
      <c r="C32" s="189"/>
      <c r="D32" s="189"/>
      <c r="E32" s="189"/>
      <c r="F32" s="189"/>
      <c r="G32" s="189"/>
      <c r="H32" s="190"/>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0.5">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20.5" customHeight="1">
      <c r="A36" s="40">
        <f t="shared" si="0"/>
        <v>33</v>
      </c>
      <c r="B36" s="183" t="s">
        <v>443</v>
      </c>
      <c r="C36" s="183"/>
      <c r="D36" s="183"/>
      <c r="E36" s="183"/>
      <c r="F36" s="183"/>
      <c r="G36" s="183"/>
      <c r="H36" s="184"/>
      <c r="I36" s="15">
        <v>30</v>
      </c>
      <c r="J36" s="12"/>
      <c r="K36" s="106">
        <f>J36*$I36</f>
        <v>0</v>
      </c>
      <c r="L36" s="12"/>
      <c r="M36" s="106">
        <f>L36*$I36</f>
        <v>0</v>
      </c>
      <c r="N36" s="12"/>
      <c r="O36" s="106">
        <f>N36*$I36</f>
        <v>0</v>
      </c>
      <c r="P36" s="12"/>
      <c r="Q36" s="106">
        <f>P36*$I36</f>
        <v>0</v>
      </c>
      <c r="R36" s="12"/>
      <c r="S36" s="106">
        <f>R36*$I36</f>
        <v>0</v>
      </c>
    </row>
    <row r="37" spans="1:19" ht="24.5" customHeight="1">
      <c r="A37" s="40">
        <f t="shared" si="0"/>
        <v>34</v>
      </c>
      <c r="B37" s="183" t="s">
        <v>444</v>
      </c>
      <c r="C37" s="183"/>
      <c r="D37" s="183"/>
      <c r="E37" s="183"/>
      <c r="F37" s="183"/>
      <c r="G37" s="183"/>
      <c r="H37" s="184"/>
      <c r="I37" s="15">
        <v>20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26.5" customHeight="1">
      <c r="A38" s="40">
        <f t="shared" si="0"/>
        <v>35</v>
      </c>
      <c r="B38" s="183" t="s">
        <v>445</v>
      </c>
      <c r="C38" s="183"/>
      <c r="D38" s="183"/>
      <c r="E38" s="183"/>
      <c r="F38" s="183"/>
      <c r="G38" s="183"/>
      <c r="H38" s="184"/>
      <c r="I38" s="15">
        <v>20</v>
      </c>
      <c r="J38" s="12"/>
      <c r="K38" s="106">
        <f t="shared" si="7"/>
        <v>0</v>
      </c>
      <c r="L38" s="12"/>
      <c r="M38" s="106">
        <f t="shared" si="8"/>
        <v>0</v>
      </c>
      <c r="N38" s="12"/>
      <c r="O38" s="106">
        <f t="shared" si="9"/>
        <v>0</v>
      </c>
      <c r="P38" s="12"/>
      <c r="Q38" s="106">
        <f t="shared" si="10"/>
        <v>0</v>
      </c>
      <c r="R38" s="12"/>
      <c r="S38" s="106">
        <f t="shared" si="11"/>
        <v>0</v>
      </c>
    </row>
    <row r="39" spans="1:19" ht="26" customHeight="1">
      <c r="A39" s="40">
        <f t="shared" si="0"/>
        <v>36</v>
      </c>
      <c r="B39" s="183"/>
      <c r="C39" s="183"/>
      <c r="D39" s="183"/>
      <c r="E39" s="183"/>
      <c r="F39" s="183"/>
      <c r="G39" s="183"/>
      <c r="H39" s="184"/>
      <c r="I39" s="15"/>
      <c r="J39" s="12"/>
      <c r="K39" s="106">
        <f t="shared" si="7"/>
        <v>0</v>
      </c>
      <c r="L39" s="12"/>
      <c r="M39" s="106">
        <f t="shared" si="8"/>
        <v>0</v>
      </c>
      <c r="N39" s="12"/>
      <c r="O39" s="106">
        <f t="shared" si="9"/>
        <v>0</v>
      </c>
      <c r="P39" s="12"/>
      <c r="Q39" s="106">
        <f t="shared" si="10"/>
        <v>0</v>
      </c>
      <c r="R39" s="12"/>
      <c r="S39" s="106">
        <f t="shared" si="11"/>
        <v>0</v>
      </c>
    </row>
    <row r="40" spans="1:19" ht="27.5" customHeight="1">
      <c r="A40" s="40">
        <f t="shared" si="0"/>
        <v>37</v>
      </c>
      <c r="B40" s="185"/>
      <c r="C40" s="185"/>
      <c r="D40" s="185"/>
      <c r="E40" s="185"/>
      <c r="F40" s="185"/>
      <c r="G40" s="185"/>
      <c r="H40" s="186"/>
      <c r="I40" s="16"/>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70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5.5" customHeight="1">
      <c r="A43" s="40">
        <f t="shared" si="0"/>
        <v>40</v>
      </c>
      <c r="B43" s="117" t="s">
        <v>361</v>
      </c>
      <c r="C43" s="117"/>
      <c r="D43" s="181" t="s">
        <v>434</v>
      </c>
      <c r="E43" s="181"/>
      <c r="F43" s="181"/>
      <c r="G43" s="181"/>
      <c r="H43" s="182"/>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c r="J45" s="8"/>
      <c r="K45" s="120">
        <f>J45*$I45</f>
        <v>0</v>
      </c>
      <c r="L45" s="8"/>
      <c r="M45" s="120">
        <f>L45*$I45</f>
        <v>0</v>
      </c>
      <c r="N45" s="8"/>
      <c r="O45" s="120">
        <f>N45*$I45</f>
        <v>0</v>
      </c>
      <c r="P45" s="8"/>
      <c r="Q45" s="120">
        <f>P45*$I45</f>
        <v>0</v>
      </c>
      <c r="R45" s="8"/>
      <c r="S45" s="120">
        <f>R45*$I45</f>
        <v>0</v>
      </c>
    </row>
    <row r="46" spans="1:19" s="4" customFormat="1" ht="13">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5"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65" customHeight="1"/>
    <row r="50" spans="1:19" ht="22.65" customHeight="1">
      <c r="A50" s="129"/>
      <c r="B50" s="226" t="s">
        <v>366</v>
      </c>
      <c r="C50" s="226"/>
      <c r="D50" s="226"/>
      <c r="E50" s="226"/>
      <c r="F50" s="226"/>
      <c r="G50" s="226"/>
      <c r="H50" s="226"/>
      <c r="I50" s="226"/>
      <c r="J50" s="226"/>
      <c r="K50" s="226"/>
      <c r="L50" s="226"/>
      <c r="M50" s="226"/>
      <c r="N50" s="226"/>
      <c r="O50" s="226"/>
      <c r="P50" s="226"/>
      <c r="Q50" s="226"/>
      <c r="R50" s="226"/>
      <c r="S50" s="226"/>
    </row>
    <row r="51" spans="1:19" ht="22.5" customHeight="1">
      <c r="B51" s="130"/>
      <c r="C51" s="130"/>
      <c r="D51" s="129" t="s">
        <v>367</v>
      </c>
      <c r="E51" s="129"/>
      <c r="F51" s="168"/>
      <c r="G51" s="168"/>
      <c r="H51" s="168"/>
      <c r="I51" s="168"/>
      <c r="M51" s="47" t="s">
        <v>368</v>
      </c>
      <c r="P51" s="168"/>
      <c r="Q51" s="168"/>
      <c r="R51" s="168"/>
      <c r="S51" s="168"/>
    </row>
    <row r="52" spans="1:19" ht="10.25" customHeight="1">
      <c r="D52"/>
      <c r="E52"/>
      <c r="F52" s="169" t="s">
        <v>390</v>
      </c>
      <c r="G52" s="169"/>
      <c r="H52" s="169"/>
      <c r="I52" s="169"/>
      <c r="J52" s="32"/>
      <c r="K52" s="119"/>
      <c r="L52" s="32"/>
      <c r="M52" s="119"/>
      <c r="N52" s="32"/>
      <c r="O52" s="119"/>
      <c r="P52" s="169" t="s">
        <v>390</v>
      </c>
      <c r="Q52" s="169"/>
      <c r="R52" s="169"/>
      <c r="S52" s="169"/>
    </row>
  </sheetData>
  <sheetProtection algorithmName="SHA-512" hashValue="sfw/gANLvQ/s8uOGLh4PjSpb3werhGn/qZoFn9HWOTyDEi1BtcjaJ/OonPNe+W3R2hfUI+3CO6FG/IWHyJDkOQ==" saltValue="SfscH5QKb7k4vpnixt6Ntw==" spinCount="100000" sheet="1" formatRows="0"/>
  <dataConsolidate/>
  <mergeCells count="141">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P19:Q19"/>
    <mergeCell ref="R19:S19"/>
    <mergeCell ref="P18:Q18"/>
    <mergeCell ref="R18:S18"/>
    <mergeCell ref="P21:Q21"/>
    <mergeCell ref="R21:S21"/>
    <mergeCell ref="P20:Q20"/>
    <mergeCell ref="R20:S20"/>
    <mergeCell ref="R16:S16"/>
    <mergeCell ref="P16:Q16"/>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E21:I21"/>
    <mergeCell ref="E10:I10"/>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s>
  <phoneticPr fontId="2" type="noConversion"/>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R17:R18 P17:P18 N17:N18 L17:L18 J17:J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31-1-10-en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8" t="s">
        <v>422</v>
      </c>
      <c r="B1" s="208"/>
      <c r="C1" s="208"/>
      <c r="D1" s="208"/>
      <c r="E1" s="208"/>
      <c r="F1" s="208"/>
      <c r="G1" s="208"/>
      <c r="H1" s="208"/>
      <c r="I1" s="208"/>
      <c r="J1" s="208"/>
      <c r="K1" s="208"/>
      <c r="L1" s="208"/>
      <c r="M1" s="208"/>
      <c r="N1" s="208"/>
      <c r="O1" s="208"/>
      <c r="P1" s="208"/>
      <c r="Q1" s="211"/>
      <c r="R1" s="211"/>
      <c r="S1" s="211"/>
      <c r="U1" s="34" t="s">
        <v>398</v>
      </c>
    </row>
    <row r="2" spans="1:21" ht="14" customHeight="1">
      <c r="A2" s="167" t="s">
        <v>401</v>
      </c>
      <c r="B2" s="167"/>
      <c r="C2" s="16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6-10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225" t="s">
        <v>423</v>
      </c>
      <c r="C4" s="225"/>
      <c r="D4" s="246" t="str">
        <f>IF('CandidateTenderer 1-5'!$D$4 = "", "", 'CandidateTenderer 1-5'!$D$4)</f>
        <v/>
      </c>
      <c r="E4" s="246"/>
      <c r="F4" s="246"/>
      <c r="G4" s="246"/>
      <c r="H4" s="176" t="s">
        <v>369</v>
      </c>
      <c r="I4" s="176"/>
      <c r="J4" s="246" t="str">
        <f>IF('CandidateTenderer 1-5'!$J$4 = "", "", 'CandidateTenderer 1-5'!$J$4)</f>
        <v>Green Energy Innovation Hackathon for CoEET-AP</v>
      </c>
      <c r="K4" s="246"/>
      <c r="L4" s="246"/>
      <c r="M4" s="246"/>
      <c r="N4" s="246"/>
      <c r="O4" s="246"/>
      <c r="P4" s="227" t="s">
        <v>370</v>
      </c>
      <c r="Q4" s="227"/>
      <c r="R4" s="246" t="str">
        <f>IF('CandidateTenderer 1-5'!$R$4 = "", "", 'CandidateTenderer 1-5'!$R$4)</f>
        <v>G-012382-001</v>
      </c>
      <c r="S4" s="246"/>
    </row>
    <row r="5" spans="1:21" ht="11.25" customHeight="1">
      <c r="A5" s="40">
        <f t="shared" ref="A5:A47" si="0">ROW(A2)</f>
        <v>2</v>
      </c>
      <c r="B5" s="46" t="s">
        <v>334</v>
      </c>
      <c r="C5" s="47"/>
      <c r="D5" s="246" t="str">
        <f>IF('CandidateTenderer 1-5'!$D$5 = "", "", 'CandidateTenderer 1-5'!$D$5)</f>
        <v/>
      </c>
      <c r="E5" s="246"/>
      <c r="F5" s="246"/>
      <c r="G5" s="246"/>
      <c r="H5" s="247" t="s">
        <v>371</v>
      </c>
      <c r="I5" s="247"/>
      <c r="J5" s="246" t="str">
        <f>IF('CandidateTenderer 1-5'!$J$5 = "", "", 'CandidateTenderer 1-5'!$J$5)</f>
        <v/>
      </c>
      <c r="K5" s="246"/>
      <c r="L5" s="246"/>
      <c r="M5" s="246"/>
      <c r="N5" s="246"/>
      <c r="O5" s="246"/>
      <c r="P5" s="228" t="s">
        <v>372</v>
      </c>
      <c r="Q5" s="228"/>
      <c r="R5" s="246" t="str">
        <f>IF('CandidateTenderer 1-5'!$R$5 = "", "", 'CandidateTenderer 1-5'!$R$5)</f>
        <v>7000017398</v>
      </c>
      <c r="S5" s="246"/>
    </row>
    <row r="6" spans="1:21" ht="11.25" customHeight="1">
      <c r="A6" s="40">
        <f t="shared" si="0"/>
        <v>3</v>
      </c>
      <c r="B6" s="46" t="s">
        <v>335</v>
      </c>
      <c r="D6" s="246" t="str">
        <f>IF('CandidateTenderer 1-5'!$D$6 = "", "", 'CandidateTenderer 1-5'!$D$6)</f>
        <v/>
      </c>
      <c r="E6" s="246"/>
      <c r="F6" s="246"/>
      <c r="G6" s="246"/>
      <c r="H6" s="247"/>
      <c r="I6" s="247"/>
      <c r="J6" s="246"/>
      <c r="K6" s="246"/>
      <c r="L6" s="246"/>
      <c r="M6" s="246"/>
      <c r="N6" s="246"/>
      <c r="O6" s="246"/>
      <c r="P6" s="2"/>
      <c r="Q6" s="45"/>
      <c r="R6" s="171"/>
      <c r="S6" s="171"/>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9" t="s">
        <v>373</v>
      </c>
      <c r="K8" s="210"/>
      <c r="L8" s="209" t="s">
        <v>374</v>
      </c>
      <c r="M8" s="210"/>
      <c r="N8" s="209" t="s">
        <v>375</v>
      </c>
      <c r="O8" s="210"/>
      <c r="P8" s="209" t="s">
        <v>376</v>
      </c>
      <c r="Q8" s="210"/>
      <c r="R8" s="209" t="s">
        <v>377</v>
      </c>
      <c r="S8" s="210"/>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23" t="s">
        <v>428</v>
      </c>
      <c r="F10" s="223"/>
      <c r="G10" s="223"/>
      <c r="H10" s="223"/>
      <c r="I10" s="224"/>
      <c r="J10" s="177" t="s">
        <v>433</v>
      </c>
      <c r="K10" s="178"/>
      <c r="L10" s="177" t="s">
        <v>433</v>
      </c>
      <c r="M10" s="178"/>
      <c r="N10" s="177" t="s">
        <v>433</v>
      </c>
      <c r="O10" s="178"/>
      <c r="P10" s="177" t="s">
        <v>433</v>
      </c>
      <c r="Q10" s="178"/>
      <c r="R10" s="177" t="s">
        <v>433</v>
      </c>
      <c r="S10" s="178"/>
    </row>
    <row r="11" spans="1:21" ht="12.15" customHeight="1">
      <c r="A11" s="40">
        <f t="shared" si="0"/>
        <v>8</v>
      </c>
      <c r="B11" s="215" t="s">
        <v>424</v>
      </c>
      <c r="C11" s="215"/>
      <c r="D11" s="215"/>
      <c r="E11" s="215"/>
      <c r="F11" s="215"/>
      <c r="G11" s="215"/>
      <c r="H11" s="60"/>
      <c r="I11" s="61"/>
      <c r="J11" s="206"/>
      <c r="K11" s="207"/>
      <c r="L11" s="206"/>
      <c r="M11" s="207"/>
      <c r="N11" s="206"/>
      <c r="O11" s="207"/>
      <c r="P11" s="206"/>
      <c r="Q11" s="207"/>
      <c r="R11" s="206"/>
      <c r="S11" s="207"/>
    </row>
    <row r="12" spans="1:21" ht="23" customHeight="1">
      <c r="A12" s="40">
        <f t="shared" si="0"/>
        <v>9</v>
      </c>
      <c r="B12" s="216" t="s">
        <v>425</v>
      </c>
      <c r="C12" s="216"/>
      <c r="D12" s="216"/>
      <c r="E12" s="216"/>
      <c r="F12" s="216"/>
      <c r="G12" s="216"/>
      <c r="H12" s="62"/>
      <c r="I12" s="63"/>
      <c r="J12" s="179"/>
      <c r="K12" s="180"/>
      <c r="L12" s="179"/>
      <c r="M12" s="180"/>
      <c r="N12" s="179"/>
      <c r="O12" s="180"/>
      <c r="P12" s="179"/>
      <c r="Q12" s="180"/>
      <c r="R12" s="179"/>
      <c r="S12" s="180"/>
    </row>
    <row r="13" spans="1:21" ht="23" customHeight="1">
      <c r="A13" s="40">
        <f t="shared" ref="A13:A20" si="1">ROW(A10)</f>
        <v>10</v>
      </c>
      <c r="B13" s="216" t="s">
        <v>426</v>
      </c>
      <c r="C13" s="216"/>
      <c r="D13" s="216"/>
      <c r="E13" s="216"/>
      <c r="F13" s="216"/>
      <c r="G13" s="216"/>
      <c r="H13" s="62"/>
      <c r="I13" s="63"/>
      <c r="J13" s="179"/>
      <c r="K13" s="180"/>
      <c r="L13" s="179"/>
      <c r="M13" s="180"/>
      <c r="N13" s="179"/>
      <c r="O13" s="180"/>
      <c r="P13" s="179"/>
      <c r="Q13" s="180"/>
      <c r="R13" s="179"/>
      <c r="S13" s="180"/>
      <c r="U13" s="64"/>
    </row>
    <row r="14" spans="1:21" ht="12.15" hidden="1" customHeight="1">
      <c r="A14" s="40">
        <f t="shared" si="1"/>
        <v>11</v>
      </c>
      <c r="B14" s="220" t="s">
        <v>391</v>
      </c>
      <c r="C14" s="216"/>
      <c r="D14" s="216"/>
      <c r="E14" s="216"/>
      <c r="F14" s="216"/>
      <c r="G14" s="216"/>
      <c r="H14" s="62"/>
      <c r="I14" s="63"/>
      <c r="J14" s="179"/>
      <c r="K14" s="180"/>
      <c r="L14" s="179"/>
      <c r="M14" s="180"/>
      <c r="N14" s="179"/>
      <c r="O14" s="180"/>
      <c r="P14" s="179"/>
      <c r="Q14" s="180"/>
      <c r="R14" s="179"/>
      <c r="S14" s="180"/>
      <c r="U14" s="64"/>
    </row>
    <row r="15" spans="1:21" ht="12.15" customHeight="1">
      <c r="A15" s="40">
        <f t="shared" si="1"/>
        <v>12</v>
      </c>
      <c r="B15" s="216" t="s">
        <v>427</v>
      </c>
      <c r="C15" s="216"/>
      <c r="D15" s="216"/>
      <c r="E15" s="216"/>
      <c r="F15" s="216"/>
      <c r="G15" s="216"/>
      <c r="H15" s="62"/>
      <c r="I15" s="63"/>
      <c r="J15" s="179"/>
      <c r="K15" s="180"/>
      <c r="L15" s="179"/>
      <c r="M15" s="180"/>
      <c r="N15" s="179"/>
      <c r="O15" s="180"/>
      <c r="P15" s="179"/>
      <c r="Q15" s="180"/>
      <c r="R15" s="179"/>
      <c r="S15" s="180"/>
    </row>
    <row r="16" spans="1:21" ht="12.15" customHeight="1">
      <c r="A16" s="40">
        <f t="shared" si="1"/>
        <v>13</v>
      </c>
      <c r="B16" s="217" t="s">
        <v>338</v>
      </c>
      <c r="C16" s="217"/>
      <c r="D16" s="217"/>
      <c r="E16" s="217"/>
      <c r="F16" s="217"/>
      <c r="G16" s="217"/>
      <c r="H16" s="65"/>
      <c r="I16" s="63"/>
      <c r="J16" s="179"/>
      <c r="K16" s="180"/>
      <c r="L16" s="179"/>
      <c r="M16" s="180"/>
      <c r="N16" s="179"/>
      <c r="O16" s="180"/>
      <c r="P16" s="179"/>
      <c r="Q16" s="180"/>
      <c r="R16" s="179"/>
      <c r="S16" s="180"/>
    </row>
    <row r="17" spans="1:19" ht="32" customHeight="1">
      <c r="A17" s="40">
        <f t="shared" si="1"/>
        <v>14</v>
      </c>
      <c r="B17" s="191" t="s">
        <v>432</v>
      </c>
      <c r="C17" s="191"/>
      <c r="D17" s="191"/>
      <c r="E17" s="191"/>
      <c r="F17" s="191"/>
      <c r="G17" s="66" t="s">
        <v>339</v>
      </c>
      <c r="H17" s="153">
        <f>IF('CandidateTenderer 1-5'!$H$17 = "", "", 'CandidateTenderer 1-5'!$H$17)</f>
        <v>60000</v>
      </c>
      <c r="I17" s="161" t="s">
        <v>431</v>
      </c>
      <c r="J17" s="179"/>
      <c r="K17" s="180"/>
      <c r="L17" s="179"/>
      <c r="M17" s="180"/>
      <c r="N17" s="179"/>
      <c r="O17" s="180"/>
      <c r="P17" s="179"/>
      <c r="Q17" s="180"/>
      <c r="R17" s="179"/>
      <c r="S17" s="180"/>
    </row>
    <row r="18" spans="1:19" ht="19.5" customHeight="1">
      <c r="A18" s="40">
        <f t="shared" si="1"/>
        <v>15</v>
      </c>
      <c r="B18" s="195" t="s">
        <v>389</v>
      </c>
      <c r="C18" s="195"/>
      <c r="D18" s="195"/>
      <c r="E18" s="195"/>
      <c r="F18" s="195"/>
      <c r="G18" s="67" t="s">
        <v>339</v>
      </c>
      <c r="H18" s="154">
        <f>IF('CandidateTenderer 1-5'!$H$18 = "", "", 'CandidateTenderer 1-5'!$H$18)</f>
        <v>9</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206"/>
      <c r="K19" s="207"/>
      <c r="L19" s="206"/>
      <c r="M19" s="207"/>
      <c r="N19" s="206"/>
      <c r="O19" s="207"/>
      <c r="P19" s="206"/>
      <c r="Q19" s="207"/>
      <c r="R19" s="206"/>
      <c r="S19" s="207"/>
    </row>
    <row r="20" spans="1:19" s="4" customFormat="1" ht="4.6500000000000004" customHeight="1">
      <c r="A20" s="40">
        <f t="shared" si="1"/>
        <v>17</v>
      </c>
      <c r="B20" s="72"/>
      <c r="C20" s="72"/>
      <c r="D20" s="72"/>
      <c r="E20" s="72"/>
      <c r="F20" s="72"/>
      <c r="G20" s="72"/>
      <c r="H20" s="72"/>
      <c r="I20" s="26"/>
      <c r="J20" s="213"/>
      <c r="K20" s="214"/>
      <c r="L20" s="213"/>
      <c r="M20" s="214"/>
      <c r="N20" s="213"/>
      <c r="O20" s="214"/>
      <c r="P20" s="213"/>
      <c r="Q20" s="214"/>
      <c r="R20" s="213"/>
      <c r="S20" s="214"/>
    </row>
    <row r="21" spans="1:19" s="4" customFormat="1" ht="13.25" customHeight="1">
      <c r="A21" s="40">
        <f t="shared" si="0"/>
        <v>18</v>
      </c>
      <c r="B21" s="57" t="s">
        <v>347</v>
      </c>
      <c r="C21" s="73"/>
      <c r="D21" s="73"/>
      <c r="E21" s="221" t="s">
        <v>428</v>
      </c>
      <c r="F21" s="221"/>
      <c r="G21" s="221"/>
      <c r="H21" s="221"/>
      <c r="I21" s="222"/>
      <c r="J21" s="177" t="s">
        <v>433</v>
      </c>
      <c r="K21" s="178"/>
      <c r="L21" s="177" t="s">
        <v>433</v>
      </c>
      <c r="M21" s="178"/>
      <c r="N21" s="177" t="s">
        <v>433</v>
      </c>
      <c r="O21" s="178"/>
      <c r="P21" s="177" t="s">
        <v>433</v>
      </c>
      <c r="Q21" s="178"/>
      <c r="R21" s="177" t="s">
        <v>433</v>
      </c>
      <c r="S21" s="178"/>
    </row>
    <row r="22" spans="1:19" ht="22.65" customHeight="1">
      <c r="A22" s="40">
        <f t="shared" si="0"/>
        <v>19</v>
      </c>
      <c r="B22" s="192" t="s">
        <v>348</v>
      </c>
      <c r="C22" s="192"/>
      <c r="D22" s="192"/>
      <c r="E22" s="192"/>
      <c r="F22" s="192"/>
      <c r="G22" s="192"/>
      <c r="H22" s="155">
        <f>IF('CandidateTenderer 1-5'!$H$22 = "", "", 'CandidateTenderer 1-5'!$H$22)</f>
        <v>8000</v>
      </c>
      <c r="I22" s="162" t="s">
        <v>431</v>
      </c>
      <c r="J22" s="206"/>
      <c r="K22" s="207"/>
      <c r="L22" s="206"/>
      <c r="M22" s="207"/>
      <c r="N22" s="206"/>
      <c r="O22" s="207"/>
      <c r="P22" s="206"/>
      <c r="Q22" s="207"/>
      <c r="R22" s="206"/>
      <c r="S22" s="207"/>
    </row>
    <row r="23" spans="1:19" ht="24" customHeight="1">
      <c r="A23" s="40">
        <f t="shared" si="0"/>
        <v>20</v>
      </c>
      <c r="B23" s="74" t="s">
        <v>349</v>
      </c>
      <c r="C23" s="156">
        <f>IF('CandidateTenderer 1-5'!$C$23 = "", "", 'CandidateTenderer 1-5'!$C$23)</f>
        <v>2</v>
      </c>
      <c r="D23" s="204" t="str">
        <f>" reference project"&amp;IF(C23=1,"","s")&amp;" in the technical field"</f>
        <v xml:space="preserve"> reference projects in the technical field</v>
      </c>
      <c r="E23" s="204"/>
      <c r="F23" s="200" t="s">
        <v>350</v>
      </c>
      <c r="G23" s="200"/>
      <c r="H23" s="200"/>
      <c r="I23" s="201"/>
      <c r="J23" s="196"/>
      <c r="K23" s="197"/>
      <c r="L23" s="196"/>
      <c r="M23" s="197"/>
      <c r="N23" s="196"/>
      <c r="O23" s="197"/>
      <c r="P23" s="196"/>
      <c r="Q23" s="197"/>
      <c r="R23" s="196"/>
      <c r="S23" s="197"/>
    </row>
    <row r="24" spans="1:19" ht="63" customHeight="1">
      <c r="A24" s="40">
        <f t="shared" si="0"/>
        <v>21</v>
      </c>
      <c r="B24" s="75" t="s">
        <v>429</v>
      </c>
      <c r="C24" s="157">
        <f>IF('CandidateTenderer 1-5'!$C$24 = "", "", 'CandidateTenderer 1-5'!$C$24)</f>
        <v>1</v>
      </c>
      <c r="D24" s="75" t="str">
        <f>" reference project"&amp;IF(C24=1,"","s")</f>
        <v xml:space="preserve"> reference project</v>
      </c>
      <c r="E24" s="205" t="s">
        <v>351</v>
      </c>
      <c r="F24" s="205"/>
      <c r="G24" s="205"/>
      <c r="H24" s="193" t="s">
        <v>430</v>
      </c>
      <c r="I24" s="194"/>
      <c r="J24" s="198"/>
      <c r="K24" s="199"/>
      <c r="L24" s="198"/>
      <c r="M24" s="199"/>
      <c r="N24" s="198"/>
      <c r="O24" s="199"/>
      <c r="P24" s="198"/>
      <c r="Q24" s="199"/>
      <c r="R24" s="198"/>
      <c r="S24" s="199"/>
    </row>
    <row r="25" spans="1:19" ht="11.25" customHeight="1">
      <c r="A25" s="40">
        <f t="shared" si="0"/>
        <v>22</v>
      </c>
      <c r="B25" s="218" t="s">
        <v>340</v>
      </c>
      <c r="C25" s="218"/>
      <c r="D25" s="218"/>
      <c r="E25" s="218"/>
      <c r="F25" s="218"/>
      <c r="G25" s="218"/>
      <c r="H25" s="218"/>
      <c r="I25" s="219"/>
      <c r="J25" s="202" t="str">
        <f>IF(J23="nein",Auswahllisten!$F$3,IF(J23="ja",Auswahllisten!$F$2," "))</f>
        <v xml:space="preserve"> </v>
      </c>
      <c r="K25" s="203"/>
      <c r="L25" s="202" t="str">
        <f>IF(L23="nein",Auswahllisten!$F$3,IF(L23="ja",Auswahllisten!$F$2," "))</f>
        <v xml:space="preserve"> </v>
      </c>
      <c r="M25" s="203"/>
      <c r="N25" s="202" t="str">
        <f>IF(N23="nein",Auswahllisten!$F$3,IF(N23="ja",Auswahllisten!$F$2," "))</f>
        <v xml:space="preserve"> </v>
      </c>
      <c r="O25" s="203"/>
      <c r="P25" s="202" t="str">
        <f>IF(P23="nein",Auswahllisten!$F$3,IF(P23="ja",Auswahllisten!$F$2," "))</f>
        <v xml:space="preserve"> </v>
      </c>
      <c r="Q25" s="203"/>
      <c r="R25" s="202" t="str">
        <f>IF(R23="nein",Auswahllisten!$F$3,IF(R23="ja",Auswahllisten!$F$2," "))</f>
        <v xml:space="preserve"> </v>
      </c>
      <c r="S25" s="203"/>
    </row>
    <row r="26" spans="1:19" s="4" customFormat="1" ht="4.6500000000000004" customHeight="1">
      <c r="A26" s="40">
        <f t="shared" si="0"/>
        <v>23</v>
      </c>
      <c r="B26" s="76"/>
      <c r="C26" s="76"/>
      <c r="D26" s="76"/>
      <c r="E26" s="76"/>
      <c r="F26" s="76"/>
      <c r="G26" s="76"/>
      <c r="H26" s="76"/>
      <c r="I26" s="30"/>
      <c r="J26" s="232"/>
      <c r="K26" s="233"/>
      <c r="L26" s="232"/>
      <c r="M26" s="233"/>
      <c r="N26" s="232"/>
      <c r="O26" s="233"/>
      <c r="P26" s="232"/>
      <c r="Q26" s="233"/>
      <c r="R26" s="232"/>
      <c r="S26" s="233"/>
    </row>
    <row r="27" spans="1:19" ht="13.5" customHeight="1" thickBot="1">
      <c r="A27" s="40">
        <f t="shared" si="0"/>
        <v>24</v>
      </c>
      <c r="B27" s="172" t="s">
        <v>352</v>
      </c>
      <c r="C27" s="172"/>
      <c r="D27" s="172"/>
      <c r="E27" s="172"/>
      <c r="F27" s="172"/>
      <c r="G27" s="172"/>
      <c r="H27" s="172"/>
      <c r="I27" s="17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229"/>
      <c r="K28" s="230"/>
      <c r="L28" s="229"/>
      <c r="M28" s="230"/>
      <c r="N28" s="229"/>
      <c r="O28" s="230"/>
      <c r="P28" s="229"/>
      <c r="Q28" s="230"/>
      <c r="R28" s="229"/>
      <c r="S28" s="231"/>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7">
        <v>1</v>
      </c>
      <c r="C31" s="187"/>
      <c r="D31" s="187"/>
      <c r="E31" s="187"/>
      <c r="F31" s="187"/>
      <c r="G31" s="187"/>
      <c r="H31" s="188"/>
      <c r="I31" s="83">
        <v>2</v>
      </c>
      <c r="J31" s="84">
        <v>3</v>
      </c>
      <c r="K31" s="85">
        <v>4</v>
      </c>
      <c r="L31" s="84">
        <v>5</v>
      </c>
      <c r="M31" s="85">
        <v>6</v>
      </c>
      <c r="N31" s="84">
        <v>7</v>
      </c>
      <c r="O31" s="85">
        <v>8</v>
      </c>
      <c r="P31" s="84">
        <v>9</v>
      </c>
      <c r="Q31" s="85">
        <v>10</v>
      </c>
      <c r="R31" s="86">
        <v>11</v>
      </c>
      <c r="S31" s="87">
        <v>12</v>
      </c>
    </row>
    <row r="32" spans="1:19" ht="11.25" customHeight="1">
      <c r="A32" s="40">
        <f t="shared" si="0"/>
        <v>29</v>
      </c>
      <c r="B32" s="189" t="s">
        <v>354</v>
      </c>
      <c r="C32" s="189"/>
      <c r="D32" s="189"/>
      <c r="E32" s="189"/>
      <c r="F32" s="189"/>
      <c r="G32" s="189"/>
      <c r="H32" s="190"/>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3" t="s">
        <v>250</v>
      </c>
      <c r="C36" s="183"/>
      <c r="D36" s="183"/>
      <c r="E36" s="183"/>
      <c r="F36" s="183"/>
      <c r="G36" s="183"/>
      <c r="H36" s="184"/>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3" t="s">
        <v>251</v>
      </c>
      <c r="C37" s="183"/>
      <c r="D37" s="183"/>
      <c r="E37" s="183"/>
      <c r="F37" s="183"/>
      <c r="G37" s="183"/>
      <c r="H37" s="184"/>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3" t="s">
        <v>252</v>
      </c>
      <c r="C38" s="183"/>
      <c r="D38" s="183"/>
      <c r="E38" s="183"/>
      <c r="F38" s="183"/>
      <c r="G38" s="183"/>
      <c r="H38" s="184"/>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3" t="s">
        <v>253</v>
      </c>
      <c r="C39" s="183"/>
      <c r="D39" s="183"/>
      <c r="E39" s="183"/>
      <c r="F39" s="183"/>
      <c r="G39" s="183"/>
      <c r="H39" s="184"/>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185" t="s">
        <v>254</v>
      </c>
      <c r="C40" s="185"/>
      <c r="D40" s="185"/>
      <c r="E40" s="185"/>
      <c r="F40" s="185"/>
      <c r="G40" s="185"/>
      <c r="H40" s="186"/>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181" t="s">
        <v>351</v>
      </c>
      <c r="E43" s="181"/>
      <c r="F43" s="181"/>
      <c r="G43" s="181"/>
      <c r="H43" s="182"/>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226" t="s">
        <v>366</v>
      </c>
      <c r="C50" s="226"/>
      <c r="D50" s="226"/>
      <c r="E50" s="226"/>
      <c r="F50" s="226"/>
      <c r="G50" s="226"/>
      <c r="H50" s="226"/>
      <c r="I50" s="226"/>
      <c r="J50" s="226"/>
      <c r="K50" s="226"/>
      <c r="L50" s="226"/>
      <c r="M50" s="226"/>
      <c r="N50" s="226"/>
      <c r="O50" s="226"/>
      <c r="P50" s="226"/>
      <c r="Q50" s="226"/>
      <c r="R50" s="226"/>
      <c r="S50" s="226"/>
    </row>
    <row r="51" spans="1:19" ht="22.5" customHeight="1">
      <c r="B51" s="130"/>
      <c r="C51" s="130"/>
      <c r="D51" s="129" t="s">
        <v>367</v>
      </c>
      <c r="E51" s="129"/>
      <c r="F51" s="168"/>
      <c r="G51" s="168"/>
      <c r="H51" s="168"/>
      <c r="I51" s="168"/>
      <c r="M51" s="47" t="s">
        <v>368</v>
      </c>
      <c r="P51" s="168"/>
      <c r="Q51" s="168"/>
      <c r="R51" s="168"/>
      <c r="S51" s="168"/>
    </row>
    <row r="52" spans="1:19" ht="10.4" customHeight="1">
      <c r="D52"/>
      <c r="E52"/>
      <c r="F52" s="169" t="s">
        <v>390</v>
      </c>
      <c r="G52" s="169"/>
      <c r="H52" s="169"/>
      <c r="I52" s="169"/>
      <c r="J52" s="32"/>
      <c r="K52" s="119"/>
      <c r="L52" s="32"/>
      <c r="M52" s="119"/>
      <c r="N52" s="32"/>
      <c r="O52" s="119"/>
      <c r="P52" s="169" t="s">
        <v>390</v>
      </c>
      <c r="Q52" s="169"/>
      <c r="R52" s="169"/>
      <c r="S52" s="169"/>
    </row>
    <row r="53" spans="1:19" ht="10.4" customHeight="1"/>
    <row r="54" spans="1:19" ht="10.4" customHeight="1"/>
    <row r="55" spans="1:19" ht="10.4" customHeight="1"/>
  </sheetData>
  <sheetProtection sheet="1" formatRows="0"/>
  <mergeCells count="141">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P21:Q21"/>
    <mergeCell ref="E21:I21"/>
    <mergeCell ref="R12:S12"/>
    <mergeCell ref="N12:O12"/>
    <mergeCell ref="P12:Q12"/>
    <mergeCell ref="B12:G12"/>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B16:G16"/>
    <mergeCell ref="R11:S11"/>
    <mergeCell ref="N20:O20"/>
    <mergeCell ref="P20:Q20"/>
    <mergeCell ref="R20:S20"/>
    <mergeCell ref="L18:M18"/>
    <mergeCell ref="N18:O18"/>
    <mergeCell ref="P18:Q18"/>
    <mergeCell ref="R14:S14"/>
    <mergeCell ref="P16:Q16"/>
    <mergeCell ref="R16:S16"/>
    <mergeCell ref="P19:Q19"/>
    <mergeCell ref="R19:S19"/>
    <mergeCell ref="B11:G11"/>
    <mergeCell ref="J11:K11"/>
    <mergeCell ref="B14:G14"/>
    <mergeCell ref="J14:K14"/>
    <mergeCell ref="L14:M14"/>
    <mergeCell ref="N14:O14"/>
    <mergeCell ref="P14:Q14"/>
    <mergeCell ref="N11:O11"/>
    <mergeCell ref="P11:Q11"/>
    <mergeCell ref="B15:G15"/>
    <mergeCell ref="J17:K17"/>
    <mergeCell ref="N15:O15"/>
    <mergeCell ref="P15:Q15"/>
    <mergeCell ref="J8:K8"/>
    <mergeCell ref="L8:M8"/>
    <mergeCell ref="L12:M12"/>
    <mergeCell ref="L11:M11"/>
    <mergeCell ref="J12:K12"/>
    <mergeCell ref="J5:O6"/>
    <mergeCell ref="B50:S5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R6:S6"/>
    <mergeCell ref="A1:P1"/>
    <mergeCell ref="Q1:S1"/>
    <mergeCell ref="L10:M10"/>
    <mergeCell ref="N10:O10"/>
    <mergeCell ref="P10:Q10"/>
    <mergeCell ref="R10:S10"/>
    <mergeCell ref="D6:G6"/>
    <mergeCell ref="J4:O4"/>
    <mergeCell ref="B4:C4"/>
    <mergeCell ref="P4:Q4"/>
    <mergeCell ref="H4:I4"/>
    <mergeCell ref="H5:I6"/>
    <mergeCell ref="P5:Q5"/>
    <mergeCell ref="A2:C2"/>
    <mergeCell ref="R8:S8"/>
    <mergeCell ref="D5:G5"/>
    <mergeCell ref="D4:G4"/>
    <mergeCell ref="R4:S4"/>
    <mergeCell ref="J10:K10"/>
    <mergeCell ref="R5:S5"/>
    <mergeCell ref="N8:O8"/>
    <mergeCell ref="P8:Q8"/>
    <mergeCell ref="E10:I1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J20:K20"/>
    <mergeCell ref="J15:K15"/>
    <mergeCell ref="L15:M15"/>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R17:R18 P17:P18 N17:N18 L17:L18 J17:J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8" t="s">
        <v>422</v>
      </c>
      <c r="B1" s="208"/>
      <c r="C1" s="208"/>
      <c r="D1" s="208"/>
      <c r="E1" s="208"/>
      <c r="F1" s="208"/>
      <c r="G1" s="208"/>
      <c r="H1" s="208"/>
      <c r="I1" s="208"/>
      <c r="J1" s="208"/>
      <c r="K1" s="208"/>
      <c r="L1" s="208"/>
      <c r="M1" s="208"/>
      <c r="N1" s="208"/>
      <c r="O1" s="208"/>
      <c r="P1" s="208"/>
      <c r="Q1" s="211"/>
      <c r="R1" s="211"/>
      <c r="S1" s="211"/>
      <c r="U1" s="34" t="s">
        <v>399</v>
      </c>
    </row>
    <row r="2" spans="1:21" ht="14" customHeight="1">
      <c r="A2" s="167" t="s">
        <v>401</v>
      </c>
      <c r="B2" s="167"/>
      <c r="C2" s="16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11-15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225" t="s">
        <v>423</v>
      </c>
      <c r="C4" s="225"/>
      <c r="D4" s="246" t="str">
        <f>IF('CandidateTenderer 1-5'!$D$4 = "", "", 'CandidateTenderer 1-5'!$D$4)</f>
        <v/>
      </c>
      <c r="E4" s="246"/>
      <c r="F4" s="246"/>
      <c r="G4" s="246"/>
      <c r="H4" s="176" t="s">
        <v>369</v>
      </c>
      <c r="I4" s="176"/>
      <c r="J4" s="246" t="str">
        <f>IF('CandidateTenderer 1-5'!$J$4 = "", "", 'CandidateTenderer 1-5'!$J$4)</f>
        <v>Green Energy Innovation Hackathon for CoEET-AP</v>
      </c>
      <c r="K4" s="246"/>
      <c r="L4" s="246"/>
      <c r="M4" s="246"/>
      <c r="N4" s="246"/>
      <c r="O4" s="246"/>
      <c r="P4" s="227" t="s">
        <v>370</v>
      </c>
      <c r="Q4" s="227"/>
      <c r="R4" s="246" t="str">
        <f>IF('CandidateTenderer 1-5'!$R$4 = "", "", 'CandidateTenderer 1-5'!$R$4)</f>
        <v>G-012382-001</v>
      </c>
      <c r="S4" s="246"/>
    </row>
    <row r="5" spans="1:21" ht="11.25" customHeight="1">
      <c r="A5" s="40">
        <f t="shared" ref="A5:A47" si="0">ROW(A2)</f>
        <v>2</v>
      </c>
      <c r="B5" s="46" t="s">
        <v>334</v>
      </c>
      <c r="C5" s="47"/>
      <c r="D5" s="246" t="str">
        <f>IF('CandidateTenderer 1-5'!$D$5 = "", "", 'CandidateTenderer 1-5'!$D$5)</f>
        <v/>
      </c>
      <c r="E5" s="246"/>
      <c r="F5" s="246"/>
      <c r="G5" s="246"/>
      <c r="H5" s="247" t="s">
        <v>371</v>
      </c>
      <c r="I5" s="247"/>
      <c r="J5" s="246" t="str">
        <f>IF('CandidateTenderer 1-5'!$J$5 = "", "", 'CandidateTenderer 1-5'!$J$5)</f>
        <v/>
      </c>
      <c r="K5" s="246"/>
      <c r="L5" s="246"/>
      <c r="M5" s="246"/>
      <c r="N5" s="246"/>
      <c r="O5" s="246"/>
      <c r="P5" s="228" t="s">
        <v>372</v>
      </c>
      <c r="Q5" s="228"/>
      <c r="R5" s="246" t="str">
        <f>IF('CandidateTenderer 1-5'!$R$5 = "", "", 'CandidateTenderer 1-5'!$R$5)</f>
        <v>7000017398</v>
      </c>
      <c r="S5" s="246"/>
    </row>
    <row r="6" spans="1:21" ht="11.25" customHeight="1">
      <c r="A6" s="40">
        <f t="shared" si="0"/>
        <v>3</v>
      </c>
      <c r="B6" s="46" t="s">
        <v>335</v>
      </c>
      <c r="D6" s="246" t="str">
        <f>IF('CandidateTenderer 1-5'!$D$6 = "", "", 'CandidateTenderer 1-5'!$D$6)</f>
        <v/>
      </c>
      <c r="E6" s="246"/>
      <c r="F6" s="246"/>
      <c r="G6" s="246"/>
      <c r="H6" s="247"/>
      <c r="I6" s="247"/>
      <c r="J6" s="246"/>
      <c r="K6" s="246"/>
      <c r="L6" s="246"/>
      <c r="M6" s="246"/>
      <c r="N6" s="246"/>
      <c r="O6" s="246"/>
      <c r="P6" s="2"/>
      <c r="Q6" s="45"/>
      <c r="R6" s="171"/>
      <c r="S6" s="171"/>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9" t="s">
        <v>383</v>
      </c>
      <c r="K8" s="210"/>
      <c r="L8" s="209" t="s">
        <v>384</v>
      </c>
      <c r="M8" s="210"/>
      <c r="N8" s="209" t="s">
        <v>385</v>
      </c>
      <c r="O8" s="210"/>
      <c r="P8" s="209" t="s">
        <v>386</v>
      </c>
      <c r="Q8" s="210"/>
      <c r="R8" s="209" t="s">
        <v>387</v>
      </c>
      <c r="S8" s="210"/>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23" t="s">
        <v>428</v>
      </c>
      <c r="F10" s="223"/>
      <c r="G10" s="223"/>
      <c r="H10" s="223"/>
      <c r="I10" s="224"/>
      <c r="J10" s="177" t="s">
        <v>433</v>
      </c>
      <c r="K10" s="178"/>
      <c r="L10" s="177" t="s">
        <v>433</v>
      </c>
      <c r="M10" s="178"/>
      <c r="N10" s="177" t="s">
        <v>433</v>
      </c>
      <c r="O10" s="178"/>
      <c r="P10" s="177" t="s">
        <v>433</v>
      </c>
      <c r="Q10" s="178"/>
      <c r="R10" s="177" t="s">
        <v>433</v>
      </c>
      <c r="S10" s="178"/>
    </row>
    <row r="11" spans="1:21" ht="12.15" customHeight="1">
      <c r="A11" s="40">
        <f t="shared" si="0"/>
        <v>8</v>
      </c>
      <c r="B11" s="215" t="s">
        <v>424</v>
      </c>
      <c r="C11" s="215"/>
      <c r="D11" s="215"/>
      <c r="E11" s="215"/>
      <c r="F11" s="215"/>
      <c r="G11" s="215"/>
      <c r="H11" s="60"/>
      <c r="I11" s="61"/>
      <c r="J11" s="206"/>
      <c r="K11" s="207"/>
      <c r="L11" s="206"/>
      <c r="M11" s="207"/>
      <c r="N11" s="206"/>
      <c r="O11" s="207"/>
      <c r="P11" s="206"/>
      <c r="Q11" s="207"/>
      <c r="R11" s="206"/>
      <c r="S11" s="207"/>
    </row>
    <row r="12" spans="1:21" ht="23" customHeight="1">
      <c r="A12" s="40">
        <f t="shared" si="0"/>
        <v>9</v>
      </c>
      <c r="B12" s="216" t="s">
        <v>425</v>
      </c>
      <c r="C12" s="216"/>
      <c r="D12" s="216"/>
      <c r="E12" s="216"/>
      <c r="F12" s="216"/>
      <c r="G12" s="216"/>
      <c r="H12" s="62"/>
      <c r="I12" s="63"/>
      <c r="J12" s="179"/>
      <c r="K12" s="180"/>
      <c r="L12" s="179"/>
      <c r="M12" s="180"/>
      <c r="N12" s="179"/>
      <c r="O12" s="180"/>
      <c r="P12" s="179"/>
      <c r="Q12" s="180"/>
      <c r="R12" s="179"/>
      <c r="S12" s="180"/>
    </row>
    <row r="13" spans="1:21" ht="23" customHeight="1">
      <c r="A13" s="40">
        <f t="shared" ref="A13:A20" si="1">ROW(A10)</f>
        <v>10</v>
      </c>
      <c r="B13" s="216" t="s">
        <v>426</v>
      </c>
      <c r="C13" s="216"/>
      <c r="D13" s="216"/>
      <c r="E13" s="216"/>
      <c r="F13" s="216"/>
      <c r="G13" s="216"/>
      <c r="H13" s="62"/>
      <c r="I13" s="63"/>
      <c r="J13" s="179"/>
      <c r="K13" s="180"/>
      <c r="L13" s="179"/>
      <c r="M13" s="180"/>
      <c r="N13" s="179"/>
      <c r="O13" s="180"/>
      <c r="P13" s="179"/>
      <c r="Q13" s="180"/>
      <c r="R13" s="179"/>
      <c r="S13" s="180"/>
      <c r="U13" s="64"/>
    </row>
    <row r="14" spans="1:21" ht="12.15" hidden="1" customHeight="1">
      <c r="A14" s="40">
        <f t="shared" si="1"/>
        <v>11</v>
      </c>
      <c r="B14" s="220" t="s">
        <v>391</v>
      </c>
      <c r="C14" s="216"/>
      <c r="D14" s="216"/>
      <c r="E14" s="216"/>
      <c r="F14" s="216"/>
      <c r="G14" s="216"/>
      <c r="H14" s="62"/>
      <c r="I14" s="63"/>
      <c r="J14" s="179"/>
      <c r="K14" s="180"/>
      <c r="L14" s="179"/>
      <c r="M14" s="180"/>
      <c r="N14" s="179"/>
      <c r="O14" s="180"/>
      <c r="P14" s="179"/>
      <c r="Q14" s="180"/>
      <c r="R14" s="179"/>
      <c r="S14" s="180"/>
      <c r="U14" s="64"/>
    </row>
    <row r="15" spans="1:21" ht="12.15" customHeight="1">
      <c r="A15" s="40">
        <f t="shared" si="1"/>
        <v>12</v>
      </c>
      <c r="B15" s="216" t="s">
        <v>427</v>
      </c>
      <c r="C15" s="216"/>
      <c r="D15" s="216"/>
      <c r="E15" s="216"/>
      <c r="F15" s="216"/>
      <c r="G15" s="216"/>
      <c r="H15" s="62"/>
      <c r="I15" s="63"/>
      <c r="J15" s="179"/>
      <c r="K15" s="180"/>
      <c r="L15" s="179"/>
      <c r="M15" s="180"/>
      <c r="N15" s="179"/>
      <c r="O15" s="180"/>
      <c r="P15" s="179"/>
      <c r="Q15" s="180"/>
      <c r="R15" s="179"/>
      <c r="S15" s="180"/>
    </row>
    <row r="16" spans="1:21" ht="12.15" customHeight="1">
      <c r="A16" s="40">
        <f t="shared" si="1"/>
        <v>13</v>
      </c>
      <c r="B16" s="217" t="s">
        <v>338</v>
      </c>
      <c r="C16" s="217"/>
      <c r="D16" s="217"/>
      <c r="E16" s="217"/>
      <c r="F16" s="217"/>
      <c r="G16" s="217"/>
      <c r="H16" s="65"/>
      <c r="I16" s="63"/>
      <c r="J16" s="179"/>
      <c r="K16" s="180"/>
      <c r="L16" s="179"/>
      <c r="M16" s="180"/>
      <c r="N16" s="179"/>
      <c r="O16" s="180"/>
      <c r="P16" s="179"/>
      <c r="Q16" s="180"/>
      <c r="R16" s="179"/>
      <c r="S16" s="180"/>
    </row>
    <row r="17" spans="1:19" ht="32" customHeight="1">
      <c r="A17" s="40">
        <f t="shared" si="1"/>
        <v>14</v>
      </c>
      <c r="B17" s="191" t="s">
        <v>432</v>
      </c>
      <c r="C17" s="191"/>
      <c r="D17" s="191"/>
      <c r="E17" s="191"/>
      <c r="F17" s="191"/>
      <c r="G17" s="66" t="s">
        <v>339</v>
      </c>
      <c r="H17" s="153">
        <f>IF('CandidateTenderer 1-5'!$H$17 = "", "", 'CandidateTenderer 1-5'!$H$17)</f>
        <v>60000</v>
      </c>
      <c r="I17" s="161" t="s">
        <v>431</v>
      </c>
      <c r="J17" s="179"/>
      <c r="K17" s="180"/>
      <c r="L17" s="179"/>
      <c r="M17" s="180"/>
      <c r="N17" s="179"/>
      <c r="O17" s="180"/>
      <c r="P17" s="179"/>
      <c r="Q17" s="180"/>
      <c r="R17" s="179"/>
      <c r="S17" s="180"/>
    </row>
    <row r="18" spans="1:19" ht="19.5" customHeight="1">
      <c r="A18" s="40">
        <f t="shared" si="1"/>
        <v>15</v>
      </c>
      <c r="B18" s="195" t="s">
        <v>389</v>
      </c>
      <c r="C18" s="195"/>
      <c r="D18" s="195"/>
      <c r="E18" s="195"/>
      <c r="F18" s="195"/>
      <c r="G18" s="67" t="s">
        <v>339</v>
      </c>
      <c r="H18" s="154">
        <f>IF('CandidateTenderer 1-5'!$H$18 = "", "", 'CandidateTenderer 1-5'!$H$18)</f>
        <v>9</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206"/>
      <c r="K19" s="207"/>
      <c r="L19" s="206"/>
      <c r="M19" s="207"/>
      <c r="N19" s="206"/>
      <c r="O19" s="207"/>
      <c r="P19" s="206"/>
      <c r="Q19" s="207"/>
      <c r="R19" s="206"/>
      <c r="S19" s="207"/>
    </row>
    <row r="20" spans="1:19" s="4" customFormat="1" ht="4.6500000000000004" customHeight="1">
      <c r="A20" s="40">
        <f t="shared" si="1"/>
        <v>17</v>
      </c>
      <c r="B20" s="72"/>
      <c r="C20" s="72"/>
      <c r="D20" s="72"/>
      <c r="E20" s="72"/>
      <c r="F20" s="72"/>
      <c r="G20" s="72"/>
      <c r="H20" s="72"/>
      <c r="I20" s="26"/>
      <c r="J20" s="213"/>
      <c r="K20" s="214"/>
      <c r="L20" s="213"/>
      <c r="M20" s="214"/>
      <c r="N20" s="213"/>
      <c r="O20" s="214"/>
      <c r="P20" s="213"/>
      <c r="Q20" s="214"/>
      <c r="R20" s="213"/>
      <c r="S20" s="214"/>
    </row>
    <row r="21" spans="1:19" s="4" customFormat="1" ht="13.25" customHeight="1">
      <c r="A21" s="40">
        <f t="shared" si="0"/>
        <v>18</v>
      </c>
      <c r="B21" s="57" t="s">
        <v>347</v>
      </c>
      <c r="C21" s="73"/>
      <c r="D21" s="73"/>
      <c r="E21" s="221" t="s">
        <v>428</v>
      </c>
      <c r="F21" s="221"/>
      <c r="G21" s="221"/>
      <c r="H21" s="221"/>
      <c r="I21" s="222"/>
      <c r="J21" s="177" t="s">
        <v>433</v>
      </c>
      <c r="K21" s="178"/>
      <c r="L21" s="177" t="s">
        <v>433</v>
      </c>
      <c r="M21" s="178"/>
      <c r="N21" s="177" t="s">
        <v>433</v>
      </c>
      <c r="O21" s="178"/>
      <c r="P21" s="177" t="s">
        <v>433</v>
      </c>
      <c r="Q21" s="178"/>
      <c r="R21" s="177" t="s">
        <v>433</v>
      </c>
      <c r="S21" s="178"/>
    </row>
    <row r="22" spans="1:19" ht="22.65" customHeight="1">
      <c r="A22" s="40">
        <f t="shared" si="0"/>
        <v>19</v>
      </c>
      <c r="B22" s="192" t="s">
        <v>348</v>
      </c>
      <c r="C22" s="192"/>
      <c r="D22" s="192"/>
      <c r="E22" s="192"/>
      <c r="F22" s="192"/>
      <c r="G22" s="192"/>
      <c r="H22" s="155">
        <f>IF('CandidateTenderer 1-5'!$H$22 = "", "", 'CandidateTenderer 1-5'!$H$22)</f>
        <v>8000</v>
      </c>
      <c r="I22" s="162" t="s">
        <v>431</v>
      </c>
      <c r="J22" s="206"/>
      <c r="K22" s="207"/>
      <c r="L22" s="206"/>
      <c r="M22" s="207"/>
      <c r="N22" s="206"/>
      <c r="O22" s="207"/>
      <c r="P22" s="206"/>
      <c r="Q22" s="207"/>
      <c r="R22" s="206"/>
      <c r="S22" s="207"/>
    </row>
    <row r="23" spans="1:19" ht="24" customHeight="1">
      <c r="A23" s="40">
        <f t="shared" si="0"/>
        <v>20</v>
      </c>
      <c r="B23" s="74" t="s">
        <v>349</v>
      </c>
      <c r="C23" s="156">
        <f>IF('CandidateTenderer 1-5'!$C$23 = "", "", 'CandidateTenderer 1-5'!$C$23)</f>
        <v>2</v>
      </c>
      <c r="D23" s="204" t="str">
        <f>" reference project"&amp;IF(C23=1,"","s")&amp;" in the technical field"</f>
        <v xml:space="preserve"> reference projects in the technical field</v>
      </c>
      <c r="E23" s="204"/>
      <c r="F23" s="200" t="s">
        <v>350</v>
      </c>
      <c r="G23" s="200"/>
      <c r="H23" s="200"/>
      <c r="I23" s="201"/>
      <c r="J23" s="196"/>
      <c r="K23" s="197"/>
      <c r="L23" s="196"/>
      <c r="M23" s="197"/>
      <c r="N23" s="196"/>
      <c r="O23" s="197"/>
      <c r="P23" s="196"/>
      <c r="Q23" s="197"/>
      <c r="R23" s="196"/>
      <c r="S23" s="197"/>
    </row>
    <row r="24" spans="1:19" ht="63" customHeight="1">
      <c r="A24" s="40">
        <f t="shared" si="0"/>
        <v>21</v>
      </c>
      <c r="B24" s="75" t="s">
        <v>429</v>
      </c>
      <c r="C24" s="157">
        <f>IF('CandidateTenderer 1-5'!$C$24 = "", "", 'CandidateTenderer 1-5'!$C$24)</f>
        <v>1</v>
      </c>
      <c r="D24" s="75" t="str">
        <f>" reference project"&amp;IF(C24=1,"","s")</f>
        <v xml:space="preserve"> reference project</v>
      </c>
      <c r="E24" s="205" t="s">
        <v>351</v>
      </c>
      <c r="F24" s="205"/>
      <c r="G24" s="205"/>
      <c r="H24" s="193" t="s">
        <v>430</v>
      </c>
      <c r="I24" s="194"/>
      <c r="J24" s="198"/>
      <c r="K24" s="199"/>
      <c r="L24" s="198"/>
      <c r="M24" s="199"/>
      <c r="N24" s="198"/>
      <c r="O24" s="199"/>
      <c r="P24" s="198"/>
      <c r="Q24" s="199"/>
      <c r="R24" s="198"/>
      <c r="S24" s="199"/>
    </row>
    <row r="25" spans="1:19" ht="11.25" customHeight="1">
      <c r="A25" s="40">
        <f t="shared" si="0"/>
        <v>22</v>
      </c>
      <c r="B25" s="218" t="s">
        <v>340</v>
      </c>
      <c r="C25" s="218"/>
      <c r="D25" s="218"/>
      <c r="E25" s="218"/>
      <c r="F25" s="218"/>
      <c r="G25" s="218"/>
      <c r="H25" s="218"/>
      <c r="I25" s="219"/>
      <c r="J25" s="202" t="str">
        <f>IF(J23="nein",Auswahllisten!$F$3,IF(J23="ja",Auswahllisten!$F$2," "))</f>
        <v xml:space="preserve"> </v>
      </c>
      <c r="K25" s="203"/>
      <c r="L25" s="202" t="str">
        <f>IF(L23="nein",Auswahllisten!$F$3,IF(L23="ja",Auswahllisten!$F$2," "))</f>
        <v xml:space="preserve"> </v>
      </c>
      <c r="M25" s="203"/>
      <c r="N25" s="202" t="str">
        <f>IF(N23="nein",Auswahllisten!$F$3,IF(N23="ja",Auswahllisten!$F$2," "))</f>
        <v xml:space="preserve"> </v>
      </c>
      <c r="O25" s="203"/>
      <c r="P25" s="202" t="str">
        <f>IF(P23="nein",Auswahllisten!$F$3,IF(P23="ja",Auswahllisten!$F$2," "))</f>
        <v xml:space="preserve"> </v>
      </c>
      <c r="Q25" s="203"/>
      <c r="R25" s="202" t="str">
        <f>IF(R23="nein",Auswahllisten!$F$3,IF(R23="ja",Auswahllisten!$F$2," "))</f>
        <v xml:space="preserve"> </v>
      </c>
      <c r="S25" s="203"/>
    </row>
    <row r="26" spans="1:19" s="4" customFormat="1" ht="4.6500000000000004" customHeight="1">
      <c r="A26" s="40">
        <f t="shared" si="0"/>
        <v>23</v>
      </c>
      <c r="B26" s="76"/>
      <c r="C26" s="76"/>
      <c r="D26" s="76"/>
      <c r="E26" s="76"/>
      <c r="F26" s="76"/>
      <c r="G26" s="76"/>
      <c r="H26" s="76"/>
      <c r="I26" s="30"/>
      <c r="J26" s="232"/>
      <c r="K26" s="233"/>
      <c r="L26" s="232"/>
      <c r="M26" s="233"/>
      <c r="N26" s="232"/>
      <c r="O26" s="233"/>
      <c r="P26" s="232"/>
      <c r="Q26" s="233"/>
      <c r="R26" s="232"/>
      <c r="S26" s="233"/>
    </row>
    <row r="27" spans="1:19" ht="13.5" customHeight="1" thickBot="1">
      <c r="A27" s="40">
        <f t="shared" si="0"/>
        <v>24</v>
      </c>
      <c r="B27" s="172" t="s">
        <v>352</v>
      </c>
      <c r="C27" s="172"/>
      <c r="D27" s="172"/>
      <c r="E27" s="172"/>
      <c r="F27" s="172"/>
      <c r="G27" s="172"/>
      <c r="H27" s="172"/>
      <c r="I27" s="17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229"/>
      <c r="K28" s="230"/>
      <c r="L28" s="229"/>
      <c r="M28" s="230"/>
      <c r="N28" s="229"/>
      <c r="O28" s="230"/>
      <c r="P28" s="229"/>
      <c r="Q28" s="230"/>
      <c r="R28" s="229"/>
      <c r="S28" s="231"/>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7">
        <v>1</v>
      </c>
      <c r="C31" s="187"/>
      <c r="D31" s="187"/>
      <c r="E31" s="187"/>
      <c r="F31" s="187"/>
      <c r="G31" s="187"/>
      <c r="H31" s="188"/>
      <c r="I31" s="83">
        <v>2</v>
      </c>
      <c r="J31" s="84">
        <v>3</v>
      </c>
      <c r="K31" s="85">
        <v>4</v>
      </c>
      <c r="L31" s="84">
        <v>5</v>
      </c>
      <c r="M31" s="85">
        <v>6</v>
      </c>
      <c r="N31" s="84">
        <v>7</v>
      </c>
      <c r="O31" s="85">
        <v>8</v>
      </c>
      <c r="P31" s="84">
        <v>9</v>
      </c>
      <c r="Q31" s="85">
        <v>10</v>
      </c>
      <c r="R31" s="86">
        <v>11</v>
      </c>
      <c r="S31" s="87">
        <v>12</v>
      </c>
    </row>
    <row r="32" spans="1:19" ht="11.25" customHeight="1">
      <c r="A32" s="40">
        <f t="shared" si="0"/>
        <v>29</v>
      </c>
      <c r="B32" s="189" t="s">
        <v>354</v>
      </c>
      <c r="C32" s="189"/>
      <c r="D32" s="189"/>
      <c r="E32" s="189"/>
      <c r="F32" s="189"/>
      <c r="G32" s="189"/>
      <c r="H32" s="190"/>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3" t="s">
        <v>250</v>
      </c>
      <c r="C36" s="183"/>
      <c r="D36" s="183"/>
      <c r="E36" s="183"/>
      <c r="F36" s="183"/>
      <c r="G36" s="183"/>
      <c r="H36" s="184"/>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3" t="s">
        <v>251</v>
      </c>
      <c r="C37" s="183"/>
      <c r="D37" s="183"/>
      <c r="E37" s="183"/>
      <c r="F37" s="183"/>
      <c r="G37" s="183"/>
      <c r="H37" s="184"/>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3" t="s">
        <v>252</v>
      </c>
      <c r="C38" s="183"/>
      <c r="D38" s="183"/>
      <c r="E38" s="183"/>
      <c r="F38" s="183"/>
      <c r="G38" s="183"/>
      <c r="H38" s="184"/>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3" t="s">
        <v>253</v>
      </c>
      <c r="C39" s="183"/>
      <c r="D39" s="183"/>
      <c r="E39" s="183"/>
      <c r="F39" s="183"/>
      <c r="G39" s="183"/>
      <c r="H39" s="184"/>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185" t="s">
        <v>254</v>
      </c>
      <c r="C40" s="185"/>
      <c r="D40" s="185"/>
      <c r="E40" s="185"/>
      <c r="F40" s="185"/>
      <c r="G40" s="185"/>
      <c r="H40" s="186"/>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181" t="s">
        <v>351</v>
      </c>
      <c r="E43" s="181"/>
      <c r="F43" s="181"/>
      <c r="G43" s="181"/>
      <c r="H43" s="182"/>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226" t="s">
        <v>366</v>
      </c>
      <c r="C50" s="226"/>
      <c r="D50" s="226"/>
      <c r="E50" s="226"/>
      <c r="F50" s="226"/>
      <c r="G50" s="226"/>
      <c r="H50" s="226"/>
      <c r="I50" s="226"/>
      <c r="J50" s="226"/>
      <c r="K50" s="226"/>
      <c r="L50" s="226"/>
      <c r="M50" s="226"/>
      <c r="N50" s="226"/>
      <c r="O50" s="226"/>
      <c r="P50" s="226"/>
      <c r="Q50" s="226"/>
      <c r="R50" s="226"/>
      <c r="S50" s="226"/>
    </row>
    <row r="51" spans="1:19" ht="22.5" customHeight="1">
      <c r="B51" s="130"/>
      <c r="C51" s="130"/>
      <c r="D51" s="129" t="s">
        <v>367</v>
      </c>
      <c r="E51" s="129"/>
      <c r="F51" s="168"/>
      <c r="G51" s="168"/>
      <c r="H51" s="168"/>
      <c r="I51" s="168"/>
      <c r="M51" s="47" t="s">
        <v>368</v>
      </c>
      <c r="P51" s="168"/>
      <c r="Q51" s="168"/>
      <c r="R51" s="168"/>
      <c r="S51" s="168"/>
    </row>
    <row r="52" spans="1:19" ht="10.4" customHeight="1">
      <c r="D52"/>
      <c r="E52"/>
      <c r="F52" s="169" t="s">
        <v>390</v>
      </c>
      <c r="G52" s="169"/>
      <c r="H52" s="169"/>
      <c r="I52" s="169"/>
      <c r="J52" s="32"/>
      <c r="K52" s="119"/>
      <c r="L52" s="32"/>
      <c r="M52" s="119"/>
      <c r="N52" s="32"/>
      <c r="O52" s="119"/>
      <c r="P52" s="169" t="s">
        <v>390</v>
      </c>
      <c r="Q52" s="169"/>
      <c r="R52" s="169"/>
      <c r="S52" s="169"/>
    </row>
    <row r="53" spans="1:19" ht="10.4" customHeight="1"/>
    <row r="54" spans="1:19" ht="10.4" customHeight="1"/>
    <row r="55" spans="1:19" ht="10.4" customHeight="1"/>
  </sheetData>
  <sheetProtection sheet="1" formatRows="0"/>
  <mergeCells count="141">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 ref="A1:P1"/>
    <mergeCell ref="Q1:S1"/>
    <mergeCell ref="B4:C4"/>
    <mergeCell ref="D4:G4"/>
    <mergeCell ref="H4:I4"/>
    <mergeCell ref="J4:O4"/>
    <mergeCell ref="P4:Q4"/>
    <mergeCell ref="R4:S4"/>
    <mergeCell ref="A2:C2"/>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E21:I21"/>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R17:R18 P17:P18 N17:N18 L17:L18 J17:J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8" t="s">
        <v>422</v>
      </c>
      <c r="B1" s="208"/>
      <c r="C1" s="208"/>
      <c r="D1" s="208"/>
      <c r="E1" s="208"/>
      <c r="F1" s="208"/>
      <c r="G1" s="208"/>
      <c r="H1" s="208"/>
      <c r="I1" s="208"/>
      <c r="J1" s="208"/>
      <c r="K1" s="208"/>
      <c r="L1" s="208"/>
      <c r="M1" s="208"/>
      <c r="N1" s="208"/>
      <c r="O1" s="208"/>
      <c r="P1" s="208"/>
      <c r="Q1" s="211"/>
      <c r="R1" s="211"/>
      <c r="S1" s="211"/>
      <c r="U1" s="34" t="s">
        <v>400</v>
      </c>
    </row>
    <row r="2" spans="1:21" ht="14" customHeight="1">
      <c r="A2" s="167" t="s">
        <v>401</v>
      </c>
      <c r="B2" s="167"/>
      <c r="C2" s="16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16-20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225" t="s">
        <v>423</v>
      </c>
      <c r="C4" s="225"/>
      <c r="D4" s="246" t="str">
        <f>IF('CandidateTenderer 1-5'!$D$4 = "", "", 'CandidateTenderer 1-5'!$D$4)</f>
        <v/>
      </c>
      <c r="E4" s="246"/>
      <c r="F4" s="246"/>
      <c r="G4" s="246"/>
      <c r="H4" s="176" t="s">
        <v>369</v>
      </c>
      <c r="I4" s="176"/>
      <c r="J4" s="246" t="str">
        <f>IF('CandidateTenderer 1-5'!$J$4 = "", "", 'CandidateTenderer 1-5'!$J$4)</f>
        <v>Green Energy Innovation Hackathon for CoEET-AP</v>
      </c>
      <c r="K4" s="246"/>
      <c r="L4" s="246"/>
      <c r="M4" s="246"/>
      <c r="N4" s="246"/>
      <c r="O4" s="246"/>
      <c r="P4" s="227" t="s">
        <v>370</v>
      </c>
      <c r="Q4" s="227"/>
      <c r="R4" s="246" t="str">
        <f>IF('CandidateTenderer 1-5'!$R$4 = "", "", 'CandidateTenderer 1-5'!$R$4)</f>
        <v>G-012382-001</v>
      </c>
      <c r="S4" s="246"/>
    </row>
    <row r="5" spans="1:21" ht="11.25" customHeight="1">
      <c r="A5" s="40">
        <f t="shared" ref="A5:A47" si="0">ROW(A2)</f>
        <v>2</v>
      </c>
      <c r="B5" s="46" t="s">
        <v>334</v>
      </c>
      <c r="C5" s="47"/>
      <c r="D5" s="246" t="str">
        <f>IF('CandidateTenderer 1-5'!$D$5 = "", "", 'CandidateTenderer 1-5'!$D$5)</f>
        <v/>
      </c>
      <c r="E5" s="246"/>
      <c r="F5" s="246"/>
      <c r="G5" s="246"/>
      <c r="H5" s="247" t="s">
        <v>371</v>
      </c>
      <c r="I5" s="247"/>
      <c r="J5" s="246" t="str">
        <f>IF('CandidateTenderer 1-5'!$J$5 = "", "", 'CandidateTenderer 1-5'!$J$5)</f>
        <v/>
      </c>
      <c r="K5" s="246"/>
      <c r="L5" s="246"/>
      <c r="M5" s="246"/>
      <c r="N5" s="246"/>
      <c r="O5" s="246"/>
      <c r="P5" s="228" t="s">
        <v>372</v>
      </c>
      <c r="Q5" s="228"/>
      <c r="R5" s="246" t="str">
        <f>IF('CandidateTenderer 1-5'!$R$5 = "", "", 'CandidateTenderer 1-5'!$R$5)</f>
        <v>7000017398</v>
      </c>
      <c r="S5" s="246"/>
    </row>
    <row r="6" spans="1:21" ht="11.25" customHeight="1">
      <c r="A6" s="40">
        <f t="shared" si="0"/>
        <v>3</v>
      </c>
      <c r="B6" s="46" t="s">
        <v>335</v>
      </c>
      <c r="D6" s="246" t="str">
        <f>IF('CandidateTenderer 1-5'!$D$6 = "", "", 'CandidateTenderer 1-5'!$D$6)</f>
        <v/>
      </c>
      <c r="E6" s="246"/>
      <c r="F6" s="246"/>
      <c r="G6" s="246"/>
      <c r="H6" s="247"/>
      <c r="I6" s="247"/>
      <c r="J6" s="246"/>
      <c r="K6" s="246"/>
      <c r="L6" s="246"/>
      <c r="M6" s="246"/>
      <c r="N6" s="246"/>
      <c r="O6" s="246"/>
      <c r="P6" s="2"/>
      <c r="Q6" s="45"/>
      <c r="R6" s="171"/>
      <c r="S6" s="171"/>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9" t="s">
        <v>378</v>
      </c>
      <c r="K8" s="210"/>
      <c r="L8" s="209" t="s">
        <v>379</v>
      </c>
      <c r="M8" s="210"/>
      <c r="N8" s="209" t="s">
        <v>380</v>
      </c>
      <c r="O8" s="210"/>
      <c r="P8" s="209" t="s">
        <v>381</v>
      </c>
      <c r="Q8" s="210"/>
      <c r="R8" s="209" t="s">
        <v>382</v>
      </c>
      <c r="S8" s="210"/>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23" t="s">
        <v>428</v>
      </c>
      <c r="F10" s="223"/>
      <c r="G10" s="223"/>
      <c r="H10" s="223"/>
      <c r="I10" s="224"/>
      <c r="J10" s="177" t="s">
        <v>433</v>
      </c>
      <c r="K10" s="178"/>
      <c r="L10" s="177" t="s">
        <v>433</v>
      </c>
      <c r="M10" s="178"/>
      <c r="N10" s="177" t="s">
        <v>433</v>
      </c>
      <c r="O10" s="178"/>
      <c r="P10" s="177" t="s">
        <v>433</v>
      </c>
      <c r="Q10" s="178"/>
      <c r="R10" s="177" t="s">
        <v>433</v>
      </c>
      <c r="S10" s="178"/>
    </row>
    <row r="11" spans="1:21" ht="12.15" customHeight="1">
      <c r="A11" s="40">
        <f t="shared" si="0"/>
        <v>8</v>
      </c>
      <c r="B11" s="215" t="s">
        <v>424</v>
      </c>
      <c r="C11" s="215"/>
      <c r="D11" s="215"/>
      <c r="E11" s="215"/>
      <c r="F11" s="215"/>
      <c r="G11" s="215"/>
      <c r="H11" s="60"/>
      <c r="I11" s="61"/>
      <c r="J11" s="206"/>
      <c r="K11" s="207"/>
      <c r="L11" s="206"/>
      <c r="M11" s="207"/>
      <c r="N11" s="206"/>
      <c r="O11" s="207"/>
      <c r="P11" s="206"/>
      <c r="Q11" s="207"/>
      <c r="R11" s="206"/>
      <c r="S11" s="207"/>
    </row>
    <row r="12" spans="1:21" ht="23" customHeight="1">
      <c r="A12" s="40">
        <f t="shared" si="0"/>
        <v>9</v>
      </c>
      <c r="B12" s="216" t="s">
        <v>425</v>
      </c>
      <c r="C12" s="216"/>
      <c r="D12" s="216"/>
      <c r="E12" s="216"/>
      <c r="F12" s="216"/>
      <c r="G12" s="216"/>
      <c r="H12" s="62"/>
      <c r="I12" s="63"/>
      <c r="J12" s="179"/>
      <c r="K12" s="180"/>
      <c r="L12" s="179"/>
      <c r="M12" s="180"/>
      <c r="N12" s="179"/>
      <c r="O12" s="180"/>
      <c r="P12" s="179"/>
      <c r="Q12" s="180"/>
      <c r="R12" s="179"/>
      <c r="S12" s="180"/>
    </row>
    <row r="13" spans="1:21" ht="23" customHeight="1">
      <c r="A13" s="40">
        <f t="shared" ref="A13:A20" si="1">ROW(A10)</f>
        <v>10</v>
      </c>
      <c r="B13" s="216" t="s">
        <v>426</v>
      </c>
      <c r="C13" s="216"/>
      <c r="D13" s="216"/>
      <c r="E13" s="216"/>
      <c r="F13" s="216"/>
      <c r="G13" s="216"/>
      <c r="H13" s="62"/>
      <c r="I13" s="63"/>
      <c r="J13" s="179"/>
      <c r="K13" s="180"/>
      <c r="L13" s="179"/>
      <c r="M13" s="180"/>
      <c r="N13" s="179"/>
      <c r="O13" s="180"/>
      <c r="P13" s="179"/>
      <c r="Q13" s="180"/>
      <c r="R13" s="179"/>
      <c r="S13" s="180"/>
      <c r="U13" s="64"/>
    </row>
    <row r="14" spans="1:21" ht="12.15" hidden="1" customHeight="1">
      <c r="A14" s="40">
        <f t="shared" si="1"/>
        <v>11</v>
      </c>
      <c r="B14" s="220" t="s">
        <v>391</v>
      </c>
      <c r="C14" s="220"/>
      <c r="D14" s="220"/>
      <c r="E14" s="220"/>
      <c r="F14" s="220"/>
      <c r="G14" s="220"/>
      <c r="H14" s="62"/>
      <c r="I14" s="63"/>
      <c r="J14" s="179"/>
      <c r="K14" s="180"/>
      <c r="L14" s="179"/>
      <c r="M14" s="180"/>
      <c r="N14" s="179"/>
      <c r="O14" s="180"/>
      <c r="P14" s="179"/>
      <c r="Q14" s="180"/>
      <c r="R14" s="179"/>
      <c r="S14" s="180"/>
      <c r="U14" s="64"/>
    </row>
    <row r="15" spans="1:21" ht="12.15" customHeight="1">
      <c r="A15" s="40">
        <f t="shared" si="1"/>
        <v>12</v>
      </c>
      <c r="B15" s="216" t="s">
        <v>427</v>
      </c>
      <c r="C15" s="216"/>
      <c r="D15" s="216"/>
      <c r="E15" s="216"/>
      <c r="F15" s="216"/>
      <c r="G15" s="216"/>
      <c r="H15" s="62"/>
      <c r="I15" s="63"/>
      <c r="J15" s="179"/>
      <c r="K15" s="180"/>
      <c r="L15" s="179"/>
      <c r="M15" s="180"/>
      <c r="N15" s="179"/>
      <c r="O15" s="180"/>
      <c r="P15" s="179"/>
      <c r="Q15" s="180"/>
      <c r="R15" s="179"/>
      <c r="S15" s="180"/>
    </row>
    <row r="16" spans="1:21" ht="12.15" customHeight="1">
      <c r="A16" s="40">
        <f t="shared" si="1"/>
        <v>13</v>
      </c>
      <c r="B16" s="217" t="s">
        <v>338</v>
      </c>
      <c r="C16" s="217"/>
      <c r="D16" s="217"/>
      <c r="E16" s="217"/>
      <c r="F16" s="217"/>
      <c r="G16" s="217"/>
      <c r="H16" s="65"/>
      <c r="I16" s="63"/>
      <c r="J16" s="179"/>
      <c r="K16" s="180"/>
      <c r="L16" s="179"/>
      <c r="M16" s="180"/>
      <c r="N16" s="179"/>
      <c r="O16" s="180"/>
      <c r="P16" s="179"/>
      <c r="Q16" s="180"/>
      <c r="R16" s="179"/>
      <c r="S16" s="180"/>
    </row>
    <row r="17" spans="1:19" ht="32" customHeight="1">
      <c r="A17" s="40">
        <f t="shared" si="1"/>
        <v>14</v>
      </c>
      <c r="B17" s="191" t="s">
        <v>432</v>
      </c>
      <c r="C17" s="191"/>
      <c r="D17" s="191"/>
      <c r="E17" s="191"/>
      <c r="F17" s="191"/>
      <c r="G17" s="66" t="s">
        <v>339</v>
      </c>
      <c r="H17" s="153">
        <f>IF('CandidateTenderer 1-5'!$H$17 = "", "", 'CandidateTenderer 1-5'!$H$17)</f>
        <v>60000</v>
      </c>
      <c r="I17" s="161" t="s">
        <v>431</v>
      </c>
      <c r="J17" s="179"/>
      <c r="K17" s="180"/>
      <c r="L17" s="179"/>
      <c r="M17" s="180"/>
      <c r="N17" s="179"/>
      <c r="O17" s="180"/>
      <c r="P17" s="179"/>
      <c r="Q17" s="180"/>
      <c r="R17" s="179"/>
      <c r="S17" s="180"/>
    </row>
    <row r="18" spans="1:19" ht="19.5" customHeight="1">
      <c r="A18" s="40">
        <f t="shared" si="1"/>
        <v>15</v>
      </c>
      <c r="B18" s="195" t="s">
        <v>389</v>
      </c>
      <c r="C18" s="195"/>
      <c r="D18" s="195"/>
      <c r="E18" s="195"/>
      <c r="F18" s="195"/>
      <c r="G18" s="67" t="s">
        <v>339</v>
      </c>
      <c r="H18" s="154">
        <f>IF('CandidateTenderer 1-5'!$H$18 = "", "", 'CandidateTenderer 1-5'!$H$18)</f>
        <v>9</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206"/>
      <c r="K19" s="207"/>
      <c r="L19" s="206"/>
      <c r="M19" s="207"/>
      <c r="N19" s="206"/>
      <c r="O19" s="207"/>
      <c r="P19" s="206"/>
      <c r="Q19" s="207"/>
      <c r="R19" s="206"/>
      <c r="S19" s="207"/>
    </row>
    <row r="20" spans="1:19" s="4" customFormat="1" ht="4.6500000000000004" customHeight="1">
      <c r="A20" s="40">
        <f t="shared" si="1"/>
        <v>17</v>
      </c>
      <c r="B20" s="72"/>
      <c r="C20" s="72"/>
      <c r="D20" s="72"/>
      <c r="E20" s="72"/>
      <c r="F20" s="72"/>
      <c r="G20" s="72"/>
      <c r="H20" s="72"/>
      <c r="I20" s="26"/>
      <c r="J20" s="213"/>
      <c r="K20" s="214"/>
      <c r="L20" s="213"/>
      <c r="M20" s="214"/>
      <c r="N20" s="213"/>
      <c r="O20" s="214"/>
      <c r="P20" s="213"/>
      <c r="Q20" s="214"/>
      <c r="R20" s="213"/>
      <c r="S20" s="214"/>
    </row>
    <row r="21" spans="1:19" s="4" customFormat="1" ht="13.25" customHeight="1">
      <c r="A21" s="40">
        <f t="shared" si="0"/>
        <v>18</v>
      </c>
      <c r="B21" s="57" t="s">
        <v>347</v>
      </c>
      <c r="C21" s="73"/>
      <c r="D21" s="73"/>
      <c r="E21" s="221" t="s">
        <v>428</v>
      </c>
      <c r="F21" s="221"/>
      <c r="G21" s="221"/>
      <c r="H21" s="221"/>
      <c r="I21" s="222"/>
      <c r="J21" s="177" t="s">
        <v>433</v>
      </c>
      <c r="K21" s="178"/>
      <c r="L21" s="177" t="s">
        <v>433</v>
      </c>
      <c r="M21" s="178"/>
      <c r="N21" s="177" t="s">
        <v>433</v>
      </c>
      <c r="O21" s="178"/>
      <c r="P21" s="177" t="s">
        <v>433</v>
      </c>
      <c r="Q21" s="178"/>
      <c r="R21" s="177" t="s">
        <v>433</v>
      </c>
      <c r="S21" s="178"/>
    </row>
    <row r="22" spans="1:19" ht="22.65" customHeight="1">
      <c r="A22" s="40">
        <f t="shared" si="0"/>
        <v>19</v>
      </c>
      <c r="B22" s="192" t="s">
        <v>348</v>
      </c>
      <c r="C22" s="192"/>
      <c r="D22" s="192"/>
      <c r="E22" s="192"/>
      <c r="F22" s="192"/>
      <c r="G22" s="192"/>
      <c r="H22" s="155">
        <f>IF('CandidateTenderer 1-5'!$H$22 = "", "", 'CandidateTenderer 1-5'!$H$22)</f>
        <v>8000</v>
      </c>
      <c r="I22" s="162" t="s">
        <v>431</v>
      </c>
      <c r="J22" s="206"/>
      <c r="K22" s="207"/>
      <c r="L22" s="206"/>
      <c r="M22" s="207"/>
      <c r="N22" s="206"/>
      <c r="O22" s="207"/>
      <c r="P22" s="206"/>
      <c r="Q22" s="207"/>
      <c r="R22" s="206"/>
      <c r="S22" s="207"/>
    </row>
    <row r="23" spans="1:19" ht="24" customHeight="1">
      <c r="A23" s="40">
        <f t="shared" si="0"/>
        <v>20</v>
      </c>
      <c r="B23" s="74" t="s">
        <v>349</v>
      </c>
      <c r="C23" s="156">
        <f>IF('CandidateTenderer 1-5'!$C$23 = "", "", 'CandidateTenderer 1-5'!$C$23)</f>
        <v>2</v>
      </c>
      <c r="D23" s="204" t="str">
        <f>" reference project"&amp;IF(C23=1,"","s")&amp;" in the technical field"</f>
        <v xml:space="preserve"> reference projects in the technical field</v>
      </c>
      <c r="E23" s="204"/>
      <c r="F23" s="200" t="s">
        <v>350</v>
      </c>
      <c r="G23" s="200"/>
      <c r="H23" s="200"/>
      <c r="I23" s="201"/>
      <c r="J23" s="196"/>
      <c r="K23" s="197"/>
      <c r="L23" s="196"/>
      <c r="M23" s="197"/>
      <c r="N23" s="196"/>
      <c r="O23" s="197"/>
      <c r="P23" s="196"/>
      <c r="Q23" s="197"/>
      <c r="R23" s="196"/>
      <c r="S23" s="197"/>
    </row>
    <row r="24" spans="1:19" ht="63" customHeight="1">
      <c r="A24" s="40">
        <f t="shared" si="0"/>
        <v>21</v>
      </c>
      <c r="B24" s="75" t="s">
        <v>429</v>
      </c>
      <c r="C24" s="157">
        <f>IF('CandidateTenderer 1-5'!$C$24 = "", "", 'CandidateTenderer 1-5'!$C$24)</f>
        <v>1</v>
      </c>
      <c r="D24" s="75" t="str">
        <f>" reference project"&amp;IF(C24=1,"","s")</f>
        <v xml:space="preserve"> reference project</v>
      </c>
      <c r="E24" s="205" t="s">
        <v>351</v>
      </c>
      <c r="F24" s="205"/>
      <c r="G24" s="205"/>
      <c r="H24" s="193" t="s">
        <v>430</v>
      </c>
      <c r="I24" s="194"/>
      <c r="J24" s="198"/>
      <c r="K24" s="199"/>
      <c r="L24" s="198"/>
      <c r="M24" s="199"/>
      <c r="N24" s="198"/>
      <c r="O24" s="199"/>
      <c r="P24" s="198"/>
      <c r="Q24" s="199"/>
      <c r="R24" s="198"/>
      <c r="S24" s="199"/>
    </row>
    <row r="25" spans="1:19" ht="11.25" customHeight="1">
      <c r="A25" s="40">
        <f t="shared" si="0"/>
        <v>22</v>
      </c>
      <c r="B25" s="218" t="s">
        <v>340</v>
      </c>
      <c r="C25" s="218"/>
      <c r="D25" s="218"/>
      <c r="E25" s="218"/>
      <c r="F25" s="218"/>
      <c r="G25" s="218"/>
      <c r="H25" s="218"/>
      <c r="I25" s="219"/>
      <c r="J25" s="202" t="str">
        <f>IF(J23="nein",Auswahllisten!$F$3,IF(J23="ja",Auswahllisten!$F$2," "))</f>
        <v xml:space="preserve"> </v>
      </c>
      <c r="K25" s="203"/>
      <c r="L25" s="202" t="str">
        <f>IF(L23="nein",Auswahllisten!$F$3,IF(L23="ja",Auswahllisten!$F$2," "))</f>
        <v xml:space="preserve"> </v>
      </c>
      <c r="M25" s="203"/>
      <c r="N25" s="202" t="str">
        <f>IF(N23="nein",Auswahllisten!$F$3,IF(N23="ja",Auswahllisten!$F$2," "))</f>
        <v xml:space="preserve"> </v>
      </c>
      <c r="O25" s="203"/>
      <c r="P25" s="202" t="str">
        <f>IF(P23="nein",Auswahllisten!$F$3,IF(P23="ja",Auswahllisten!$F$2," "))</f>
        <v xml:space="preserve"> </v>
      </c>
      <c r="Q25" s="203"/>
      <c r="R25" s="202" t="str">
        <f>IF(R23="nein",Auswahllisten!$F$3,IF(R23="ja",Auswahllisten!$F$2," "))</f>
        <v xml:space="preserve"> </v>
      </c>
      <c r="S25" s="203"/>
    </row>
    <row r="26" spans="1:19" s="4" customFormat="1" ht="4.6500000000000004" customHeight="1">
      <c r="A26" s="40">
        <f t="shared" si="0"/>
        <v>23</v>
      </c>
      <c r="B26" s="76"/>
      <c r="C26" s="76"/>
      <c r="D26" s="76"/>
      <c r="E26" s="76"/>
      <c r="F26" s="76"/>
      <c r="G26" s="76"/>
      <c r="H26" s="76"/>
      <c r="I26" s="30"/>
      <c r="J26" s="232"/>
      <c r="K26" s="233"/>
      <c r="L26" s="232"/>
      <c r="M26" s="233"/>
      <c r="N26" s="232"/>
      <c r="O26" s="233"/>
      <c r="P26" s="232"/>
      <c r="Q26" s="233"/>
      <c r="R26" s="232"/>
      <c r="S26" s="233"/>
    </row>
    <row r="27" spans="1:19" ht="13.5" customHeight="1" thickBot="1">
      <c r="A27" s="40">
        <f t="shared" si="0"/>
        <v>24</v>
      </c>
      <c r="B27" s="172" t="s">
        <v>352</v>
      </c>
      <c r="C27" s="172"/>
      <c r="D27" s="172"/>
      <c r="E27" s="172"/>
      <c r="F27" s="172"/>
      <c r="G27" s="172"/>
      <c r="H27" s="172"/>
      <c r="I27" s="17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229"/>
      <c r="K28" s="230"/>
      <c r="L28" s="229"/>
      <c r="M28" s="230"/>
      <c r="N28" s="229"/>
      <c r="O28" s="230"/>
      <c r="P28" s="229"/>
      <c r="Q28" s="230"/>
      <c r="R28" s="229"/>
      <c r="S28" s="231"/>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7">
        <v>1</v>
      </c>
      <c r="C31" s="187"/>
      <c r="D31" s="187"/>
      <c r="E31" s="187"/>
      <c r="F31" s="187"/>
      <c r="G31" s="187"/>
      <c r="H31" s="188"/>
      <c r="I31" s="83">
        <v>2</v>
      </c>
      <c r="J31" s="84">
        <v>3</v>
      </c>
      <c r="K31" s="85">
        <v>4</v>
      </c>
      <c r="L31" s="84">
        <v>5</v>
      </c>
      <c r="M31" s="85">
        <v>6</v>
      </c>
      <c r="N31" s="84">
        <v>7</v>
      </c>
      <c r="O31" s="85">
        <v>8</v>
      </c>
      <c r="P31" s="84">
        <v>9</v>
      </c>
      <c r="Q31" s="85">
        <v>10</v>
      </c>
      <c r="R31" s="86">
        <v>11</v>
      </c>
      <c r="S31" s="87">
        <v>12</v>
      </c>
    </row>
    <row r="32" spans="1:19" ht="11.25" customHeight="1">
      <c r="A32" s="40">
        <f t="shared" si="0"/>
        <v>29</v>
      </c>
      <c r="B32" s="189" t="s">
        <v>354</v>
      </c>
      <c r="C32" s="189"/>
      <c r="D32" s="189"/>
      <c r="E32" s="189"/>
      <c r="F32" s="189"/>
      <c r="G32" s="189"/>
      <c r="H32" s="190"/>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3" t="s">
        <v>250</v>
      </c>
      <c r="C36" s="183"/>
      <c r="D36" s="183"/>
      <c r="E36" s="183"/>
      <c r="F36" s="183"/>
      <c r="G36" s="183"/>
      <c r="H36" s="184"/>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3" t="s">
        <v>251</v>
      </c>
      <c r="C37" s="183"/>
      <c r="D37" s="183"/>
      <c r="E37" s="183"/>
      <c r="F37" s="183"/>
      <c r="G37" s="183"/>
      <c r="H37" s="184"/>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3" t="s">
        <v>252</v>
      </c>
      <c r="C38" s="183"/>
      <c r="D38" s="183"/>
      <c r="E38" s="183"/>
      <c r="F38" s="183"/>
      <c r="G38" s="183"/>
      <c r="H38" s="184"/>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3" t="s">
        <v>253</v>
      </c>
      <c r="C39" s="183"/>
      <c r="D39" s="183"/>
      <c r="E39" s="183"/>
      <c r="F39" s="183"/>
      <c r="G39" s="183"/>
      <c r="H39" s="184"/>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185" t="s">
        <v>254</v>
      </c>
      <c r="C40" s="185"/>
      <c r="D40" s="185"/>
      <c r="E40" s="185"/>
      <c r="F40" s="185"/>
      <c r="G40" s="185"/>
      <c r="H40" s="186"/>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181" t="s">
        <v>351</v>
      </c>
      <c r="E43" s="181"/>
      <c r="F43" s="181"/>
      <c r="G43" s="181"/>
      <c r="H43" s="182"/>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226" t="s">
        <v>366</v>
      </c>
      <c r="C50" s="226"/>
      <c r="D50" s="226"/>
      <c r="E50" s="226"/>
      <c r="F50" s="226"/>
      <c r="G50" s="226"/>
      <c r="H50" s="226"/>
      <c r="I50" s="226"/>
      <c r="J50" s="226"/>
      <c r="K50" s="226"/>
      <c r="L50" s="226"/>
      <c r="M50" s="226"/>
      <c r="N50" s="226"/>
      <c r="O50" s="226"/>
      <c r="P50" s="226"/>
      <c r="Q50" s="226"/>
      <c r="R50" s="226"/>
      <c r="S50" s="226"/>
    </row>
    <row r="51" spans="1:19" ht="22.5" customHeight="1">
      <c r="B51" s="130"/>
      <c r="C51" s="130"/>
      <c r="D51" s="129" t="s">
        <v>367</v>
      </c>
      <c r="E51" s="129"/>
      <c r="F51" s="168"/>
      <c r="G51" s="168"/>
      <c r="H51" s="168"/>
      <c r="I51" s="168"/>
      <c r="M51" s="47" t="s">
        <v>368</v>
      </c>
      <c r="P51" s="168"/>
      <c r="Q51" s="168"/>
      <c r="R51" s="168"/>
      <c r="S51" s="168"/>
    </row>
    <row r="52" spans="1:19" ht="10.4" customHeight="1">
      <c r="D52"/>
      <c r="E52"/>
      <c r="F52" s="169" t="s">
        <v>390</v>
      </c>
      <c r="G52" s="169"/>
      <c r="H52" s="169"/>
      <c r="I52" s="169"/>
      <c r="J52" s="32"/>
      <c r="K52" s="119"/>
      <c r="L52" s="32"/>
      <c r="M52" s="119"/>
      <c r="N52" s="32"/>
      <c r="O52" s="119"/>
      <c r="P52" s="169" t="s">
        <v>390</v>
      </c>
      <c r="Q52" s="169"/>
      <c r="R52" s="169"/>
      <c r="S52" s="169"/>
    </row>
    <row r="53" spans="1:19" ht="10.4" customHeight="1"/>
    <row r="54" spans="1:19" ht="10.4" customHeight="1"/>
    <row r="55" spans="1:19" ht="10.4" customHeight="1"/>
  </sheetData>
  <sheetProtection sheet="1" formatRows="0"/>
  <mergeCells count="141">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 ref="A1:P1"/>
    <mergeCell ref="Q1:S1"/>
    <mergeCell ref="B4:C4"/>
    <mergeCell ref="D4:G4"/>
    <mergeCell ref="H4:I4"/>
    <mergeCell ref="J4:O4"/>
    <mergeCell ref="P4:Q4"/>
    <mergeCell ref="R4:S4"/>
    <mergeCell ref="A2:C2"/>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E21:I21"/>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R17:R18 P17:P18 N17:N18 L17:L18 J17:J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70" zoomScaleNormal="70" workbookViewId="0">
      <selection sqref="A1:E1"/>
    </sheetView>
  </sheetViews>
  <sheetFormatPr defaultColWidth="11.44140625" defaultRowHeight="10"/>
  <cols>
    <col min="1" max="1" width="21.33203125" customWidth="1"/>
    <col min="2" max="2" width="34.88671875" bestFit="1" customWidth="1"/>
    <col min="3" max="3" width="2.88671875" customWidth="1"/>
    <col min="4" max="4" width="19.88671875" bestFit="1" customWidth="1"/>
    <col min="5" max="5" width="53" bestFit="1" customWidth="1"/>
    <col min="6" max="6" width="2.88671875" customWidth="1"/>
    <col min="7" max="7" width="18.33203125" bestFit="1" customWidth="1"/>
    <col min="8" max="8" width="34.6640625" bestFit="1" customWidth="1"/>
    <col min="9" max="9" width="2.88671875" customWidth="1"/>
    <col min="10" max="10" width="25.33203125" customWidth="1"/>
    <col min="11" max="11" width="49.109375" bestFit="1" customWidth="1"/>
    <col min="12" max="12" width="2.88671875" customWidth="1"/>
    <col min="13" max="13" width="30" bestFit="1" customWidth="1"/>
    <col min="14" max="14" width="35.33203125" bestFit="1" customWidth="1"/>
  </cols>
  <sheetData>
    <row r="1" spans="1:16" ht="20">
      <c r="A1" s="249" t="s">
        <v>302</v>
      </c>
      <c r="B1" s="249"/>
      <c r="C1" s="249"/>
      <c r="D1" s="249"/>
      <c r="E1" s="249"/>
      <c r="F1" s="141"/>
      <c r="G1" s="140"/>
      <c r="H1" s="141"/>
      <c r="I1" s="141"/>
      <c r="J1" s="140"/>
      <c r="K1" s="141"/>
      <c r="L1" s="141"/>
      <c r="M1" s="140"/>
      <c r="N1" s="141"/>
      <c r="O1" s="141"/>
      <c r="P1" s="141"/>
    </row>
    <row r="2" spans="1:16" ht="14">
      <c r="A2" s="248" t="s">
        <v>284</v>
      </c>
      <c r="B2" s="248"/>
      <c r="C2" s="248"/>
      <c r="D2" s="248"/>
      <c r="E2" s="143"/>
      <c r="F2" s="143"/>
      <c r="G2" s="142"/>
      <c r="H2" s="143"/>
      <c r="I2" s="143"/>
      <c r="J2" s="142"/>
      <c r="K2" s="143"/>
      <c r="L2" s="143"/>
      <c r="M2" s="142"/>
      <c r="N2" s="143"/>
      <c r="O2" s="143"/>
      <c r="P2" s="143"/>
    </row>
    <row r="3" spans="1:16" ht="13">
      <c r="A3" s="142"/>
      <c r="B3" s="143"/>
      <c r="C3" s="143"/>
      <c r="D3" s="143"/>
      <c r="E3" s="143"/>
      <c r="F3" s="143"/>
      <c r="G3" s="142"/>
      <c r="H3" s="143"/>
      <c r="I3" s="143"/>
      <c r="J3" s="142"/>
      <c r="K3" s="143"/>
      <c r="L3" s="143"/>
      <c r="M3" s="142"/>
      <c r="N3" s="143"/>
      <c r="O3" s="143"/>
      <c r="P3" s="143"/>
    </row>
    <row r="4" spans="1:16" ht="13">
      <c r="A4" s="144" t="s">
        <v>262</v>
      </c>
      <c r="B4" s="145"/>
      <c r="C4" s="145"/>
      <c r="D4" s="144" t="s">
        <v>274</v>
      </c>
      <c r="E4" s="145"/>
      <c r="F4" s="145"/>
      <c r="G4" s="144" t="s">
        <v>256</v>
      </c>
      <c r="H4" s="145"/>
      <c r="I4" s="145"/>
      <c r="J4" s="144" t="s">
        <v>268</v>
      </c>
      <c r="K4" s="145"/>
      <c r="L4" s="145"/>
      <c r="M4" s="144" t="s">
        <v>279</v>
      </c>
      <c r="N4" s="145"/>
      <c r="O4" s="145"/>
      <c r="P4" s="145"/>
    </row>
    <row r="5" spans="1:16" ht="13">
      <c r="A5" s="143"/>
      <c r="B5" s="143"/>
      <c r="C5" s="143"/>
      <c r="D5" s="142"/>
      <c r="E5" s="143"/>
      <c r="F5" s="143"/>
      <c r="G5" s="146"/>
      <c r="H5" s="143"/>
      <c r="I5" s="143"/>
      <c r="J5" s="142"/>
      <c r="K5" s="143"/>
      <c r="L5" s="143"/>
      <c r="M5" s="142"/>
      <c r="N5" s="143"/>
      <c r="O5" s="143"/>
      <c r="P5" s="143"/>
    </row>
    <row r="6" spans="1:16" ht="13">
      <c r="A6" s="142" t="s">
        <v>285</v>
      </c>
      <c r="B6" s="143"/>
      <c r="C6" s="143"/>
      <c r="D6" s="142" t="s">
        <v>275</v>
      </c>
      <c r="E6" s="143"/>
      <c r="F6" s="143"/>
      <c r="G6" s="142" t="s">
        <v>257</v>
      </c>
      <c r="H6" s="143"/>
      <c r="I6" s="143"/>
      <c r="J6" s="142" t="s">
        <v>269</v>
      </c>
      <c r="K6" s="143" t="s">
        <v>118</v>
      </c>
      <c r="L6" s="143"/>
      <c r="M6" s="142" t="s">
        <v>286</v>
      </c>
      <c r="N6" s="143" t="s">
        <v>19</v>
      </c>
      <c r="O6" s="143"/>
      <c r="P6" s="143"/>
    </row>
    <row r="7" spans="1:16" ht="13">
      <c r="A7" s="143"/>
      <c r="B7" s="143" t="s">
        <v>15</v>
      </c>
      <c r="C7" s="143"/>
      <c r="D7" s="142"/>
      <c r="E7" s="143" t="s">
        <v>26</v>
      </c>
      <c r="F7" s="143"/>
      <c r="G7" s="142"/>
      <c r="H7" s="143" t="s">
        <v>41</v>
      </c>
      <c r="I7" s="143"/>
      <c r="J7" s="142"/>
      <c r="K7" s="143" t="s">
        <v>122</v>
      </c>
      <c r="L7" s="143"/>
      <c r="M7" s="142"/>
      <c r="N7" s="143" t="s">
        <v>157</v>
      </c>
      <c r="O7" s="143"/>
      <c r="P7" s="143"/>
    </row>
    <row r="8" spans="1:16" ht="13">
      <c r="A8" s="143"/>
      <c r="B8" s="143" t="s">
        <v>18</v>
      </c>
      <c r="C8" s="143"/>
      <c r="D8" s="142"/>
      <c r="E8" s="143" t="s">
        <v>39</v>
      </c>
      <c r="F8" s="143"/>
      <c r="G8" s="142"/>
      <c r="H8" s="143" t="s">
        <v>55</v>
      </c>
      <c r="I8" s="143"/>
      <c r="J8" s="142"/>
      <c r="K8" s="143" t="s">
        <v>218</v>
      </c>
      <c r="L8" s="143"/>
      <c r="M8" s="142"/>
      <c r="N8" s="143" t="s">
        <v>162</v>
      </c>
      <c r="O8" s="143"/>
      <c r="P8" s="143"/>
    </row>
    <row r="9" spans="1:16" ht="13">
      <c r="A9" s="143"/>
      <c r="B9" s="143" t="s">
        <v>22</v>
      </c>
      <c r="C9" s="143"/>
      <c r="D9" s="142"/>
      <c r="E9" s="143" t="s">
        <v>64</v>
      </c>
      <c r="F9" s="143"/>
      <c r="G9" s="142"/>
      <c r="H9" s="143" t="s">
        <v>68</v>
      </c>
      <c r="I9" s="143"/>
      <c r="J9" s="142"/>
      <c r="K9" s="143" t="s">
        <v>227</v>
      </c>
      <c r="L9" s="143"/>
      <c r="M9" s="142" t="s">
        <v>287</v>
      </c>
      <c r="N9" s="143" t="s">
        <v>80</v>
      </c>
      <c r="O9" s="143"/>
      <c r="P9" s="143"/>
    </row>
    <row r="10" spans="1:16" ht="13">
      <c r="A10" s="143"/>
      <c r="B10" s="143" t="s">
        <v>25</v>
      </c>
      <c r="C10" s="143"/>
      <c r="D10" s="142"/>
      <c r="E10" s="143" t="s">
        <v>104</v>
      </c>
      <c r="F10" s="143"/>
      <c r="G10" s="142"/>
      <c r="H10" s="143" t="s">
        <v>75</v>
      </c>
      <c r="I10" s="143"/>
      <c r="J10" s="142"/>
      <c r="K10" s="143" t="s">
        <v>238</v>
      </c>
      <c r="L10" s="143"/>
      <c r="M10" s="142"/>
      <c r="N10" s="143" t="s">
        <v>156</v>
      </c>
      <c r="O10" s="143"/>
      <c r="P10" s="143"/>
    </row>
    <row r="11" spans="1:16" ht="13">
      <c r="A11" s="143"/>
      <c r="B11" s="143" t="s">
        <v>33</v>
      </c>
      <c r="C11" s="143"/>
      <c r="D11" s="142"/>
      <c r="E11" s="143" t="s">
        <v>174</v>
      </c>
      <c r="F11" s="143"/>
      <c r="G11" s="142"/>
      <c r="H11" s="143" t="s">
        <v>77</v>
      </c>
      <c r="I11" s="143"/>
      <c r="J11" s="142" t="s">
        <v>270</v>
      </c>
      <c r="K11" s="143" t="s">
        <v>51</v>
      </c>
      <c r="L11" s="143"/>
      <c r="M11" s="142"/>
      <c r="N11" s="143" t="s">
        <v>169</v>
      </c>
      <c r="O11" s="143"/>
      <c r="P11" s="143"/>
    </row>
    <row r="12" spans="1:16" ht="13">
      <c r="A12" s="143"/>
      <c r="B12" s="143" t="s">
        <v>37</v>
      </c>
      <c r="C12" s="143"/>
      <c r="D12" s="142"/>
      <c r="E12" s="143" t="s">
        <v>179</v>
      </c>
      <c r="F12" s="143"/>
      <c r="G12" s="142"/>
      <c r="H12" s="143" t="s">
        <v>119</v>
      </c>
      <c r="I12" s="143"/>
      <c r="J12" s="142"/>
      <c r="K12" s="143" t="s">
        <v>52</v>
      </c>
      <c r="L12" s="143"/>
      <c r="M12" s="142"/>
      <c r="N12" s="143" t="s">
        <v>204</v>
      </c>
      <c r="O12" s="143"/>
      <c r="P12" s="143"/>
    </row>
    <row r="13" spans="1:16" ht="13">
      <c r="A13" s="143"/>
      <c r="B13" s="143" t="s">
        <v>46</v>
      </c>
      <c r="C13" s="143"/>
      <c r="D13" s="142"/>
      <c r="E13" s="143" t="s">
        <v>181</v>
      </c>
      <c r="F13" s="143"/>
      <c r="G13" s="142"/>
      <c r="H13" s="143" t="s">
        <v>132</v>
      </c>
      <c r="I13" s="143"/>
      <c r="J13" s="142"/>
      <c r="K13" s="143" t="s">
        <v>53</v>
      </c>
      <c r="L13" s="143"/>
      <c r="M13" s="142"/>
      <c r="N13" s="143" t="s">
        <v>239</v>
      </c>
      <c r="O13" s="143"/>
      <c r="P13" s="143"/>
    </row>
    <row r="14" spans="1:16" ht="13">
      <c r="A14" s="143"/>
      <c r="B14" s="143" t="s">
        <v>61</v>
      </c>
      <c r="C14" s="143"/>
      <c r="D14" s="142"/>
      <c r="E14" s="143" t="s">
        <v>182</v>
      </c>
      <c r="F14" s="143"/>
      <c r="G14" s="142"/>
      <c r="H14" s="143" t="s">
        <v>133</v>
      </c>
      <c r="I14" s="143"/>
      <c r="J14" s="142"/>
      <c r="K14" s="143" t="s">
        <v>65</v>
      </c>
      <c r="L14" s="143"/>
      <c r="M14" s="142" t="s">
        <v>288</v>
      </c>
      <c r="N14" s="143" t="s">
        <v>95</v>
      </c>
      <c r="O14" s="143"/>
      <c r="P14" s="143"/>
    </row>
    <row r="15" spans="1:16" ht="13">
      <c r="A15" s="143"/>
      <c r="B15" s="143" t="s">
        <v>62</v>
      </c>
      <c r="C15" s="143"/>
      <c r="D15" s="142"/>
      <c r="E15" s="143" t="s">
        <v>202</v>
      </c>
      <c r="F15" s="143"/>
      <c r="G15" s="142"/>
      <c r="H15" s="143" t="s">
        <v>141</v>
      </c>
      <c r="I15" s="143"/>
      <c r="J15" s="142"/>
      <c r="K15" s="143" t="s">
        <v>115</v>
      </c>
      <c r="L15" s="143"/>
      <c r="M15" s="142"/>
      <c r="N15" s="143" t="s">
        <v>120</v>
      </c>
      <c r="O15" s="143"/>
      <c r="P15" s="143"/>
    </row>
    <row r="16" spans="1:16" ht="13">
      <c r="A16" s="143"/>
      <c r="B16" s="143" t="s">
        <v>69</v>
      </c>
      <c r="C16" s="143"/>
      <c r="D16" s="142"/>
      <c r="E16" s="143" t="s">
        <v>231</v>
      </c>
      <c r="F16" s="143"/>
      <c r="G16" s="142"/>
      <c r="H16" s="143" t="s">
        <v>142</v>
      </c>
      <c r="I16" s="143"/>
      <c r="J16" s="142"/>
      <c r="K16" s="143" t="s">
        <v>146</v>
      </c>
      <c r="L16" s="143"/>
      <c r="M16" s="142"/>
      <c r="N16" s="143" t="s">
        <v>138</v>
      </c>
      <c r="O16" s="143"/>
      <c r="P16" s="143"/>
    </row>
    <row r="17" spans="1:16" ht="13">
      <c r="A17" s="143"/>
      <c r="B17" s="143" t="s">
        <v>70</v>
      </c>
      <c r="C17" s="143"/>
      <c r="D17" s="142"/>
      <c r="E17" s="143"/>
      <c r="F17" s="143"/>
      <c r="G17" s="142"/>
      <c r="H17" s="143" t="s">
        <v>150</v>
      </c>
      <c r="I17" s="143"/>
      <c r="J17" s="142"/>
      <c r="K17" s="143" t="s">
        <v>178</v>
      </c>
      <c r="L17" s="143"/>
      <c r="M17" s="142"/>
      <c r="N17" s="143" t="s">
        <v>144</v>
      </c>
      <c r="O17" s="143"/>
      <c r="P17" s="143"/>
    </row>
    <row r="18" spans="1:16" ht="13">
      <c r="A18" s="143"/>
      <c r="B18" s="143" t="s">
        <v>93</v>
      </c>
      <c r="C18" s="143"/>
      <c r="D18" s="142"/>
      <c r="E18" s="143"/>
      <c r="F18" s="143"/>
      <c r="G18" s="142"/>
      <c r="H18" s="143" t="s">
        <v>180</v>
      </c>
      <c r="I18" s="143"/>
      <c r="J18" s="142" t="s">
        <v>271</v>
      </c>
      <c r="K18" s="143" t="s">
        <v>7</v>
      </c>
      <c r="L18" s="143"/>
      <c r="M18" s="142"/>
      <c r="N18" s="143" t="s">
        <v>153</v>
      </c>
      <c r="O18" s="143"/>
      <c r="P18" s="143"/>
    </row>
    <row r="19" spans="1:16" ht="13">
      <c r="A19" s="143"/>
      <c r="B19" s="143" t="s">
        <v>94</v>
      </c>
      <c r="C19" s="143"/>
      <c r="D19" s="142" t="s">
        <v>276</v>
      </c>
      <c r="E19" s="143" t="s">
        <v>8</v>
      </c>
      <c r="F19" s="143"/>
      <c r="G19" s="142"/>
      <c r="H19" s="143" t="s">
        <v>183</v>
      </c>
      <c r="I19" s="143"/>
      <c r="J19" s="142"/>
      <c r="K19" s="143" t="s">
        <v>24</v>
      </c>
      <c r="L19" s="143"/>
      <c r="M19" s="142"/>
      <c r="N19" s="143" t="s">
        <v>163</v>
      </c>
      <c r="O19" s="143"/>
      <c r="P19" s="143"/>
    </row>
    <row r="20" spans="1:16" ht="13">
      <c r="A20" s="143"/>
      <c r="B20" s="143" t="s">
        <v>101</v>
      </c>
      <c r="C20" s="143"/>
      <c r="D20" s="142"/>
      <c r="E20" s="143" t="s">
        <v>49</v>
      </c>
      <c r="F20" s="143"/>
      <c r="G20" s="142"/>
      <c r="H20" s="143" t="s">
        <v>198</v>
      </c>
      <c r="I20" s="143"/>
      <c r="J20" s="142"/>
      <c r="K20" s="143" t="s">
        <v>31</v>
      </c>
      <c r="L20" s="143"/>
      <c r="M20" s="142"/>
      <c r="N20" s="143" t="s">
        <v>167</v>
      </c>
      <c r="O20" s="143"/>
      <c r="P20" s="143"/>
    </row>
    <row r="21" spans="1:16" ht="13">
      <c r="A21" s="143"/>
      <c r="B21" s="143" t="s">
        <v>114</v>
      </c>
      <c r="C21" s="143"/>
      <c r="D21" s="142"/>
      <c r="E21" s="143" t="s">
        <v>67</v>
      </c>
      <c r="F21" s="143"/>
      <c r="G21" s="142"/>
      <c r="H21" s="143" t="s">
        <v>205</v>
      </c>
      <c r="I21" s="143"/>
      <c r="J21" s="142"/>
      <c r="K21" s="143" t="s">
        <v>106</v>
      </c>
      <c r="L21" s="143"/>
      <c r="M21" s="142" t="s">
        <v>289</v>
      </c>
      <c r="N21" s="143" t="s">
        <v>11</v>
      </c>
      <c r="O21" s="143"/>
      <c r="P21" s="143"/>
    </row>
    <row r="22" spans="1:16" ht="13">
      <c r="A22" s="143"/>
      <c r="B22" s="143" t="s">
        <v>139</v>
      </c>
      <c r="C22" s="143"/>
      <c r="D22" s="142"/>
      <c r="E22" s="143" t="s">
        <v>76</v>
      </c>
      <c r="F22" s="143"/>
      <c r="G22" s="142"/>
      <c r="H22" s="143" t="s">
        <v>207</v>
      </c>
      <c r="I22" s="143"/>
      <c r="J22" s="142"/>
      <c r="K22" s="143" t="s">
        <v>108</v>
      </c>
      <c r="L22" s="143"/>
      <c r="M22" s="142"/>
      <c r="N22" s="143" t="s">
        <v>57</v>
      </c>
      <c r="O22" s="143"/>
      <c r="P22" s="143"/>
    </row>
    <row r="23" spans="1:16" ht="13">
      <c r="A23" s="143"/>
      <c r="B23" s="143" t="s">
        <v>148</v>
      </c>
      <c r="C23" s="143"/>
      <c r="D23" s="142"/>
      <c r="E23" s="143" t="s">
        <v>78</v>
      </c>
      <c r="F23" s="143"/>
      <c r="G23" s="142"/>
      <c r="H23" s="143" t="s">
        <v>230</v>
      </c>
      <c r="I23" s="143"/>
      <c r="J23" s="142"/>
      <c r="K23" s="143" t="s">
        <v>135</v>
      </c>
      <c r="L23" s="143"/>
      <c r="M23" s="142"/>
      <c r="N23" s="143" t="s">
        <v>84</v>
      </c>
      <c r="O23" s="143"/>
      <c r="P23" s="143"/>
    </row>
    <row r="24" spans="1:16" ht="13">
      <c r="A24" s="143"/>
      <c r="B24" s="143" t="s">
        <v>176</v>
      </c>
      <c r="C24" s="143"/>
      <c r="D24" s="142"/>
      <c r="E24" s="143" t="s">
        <v>81</v>
      </c>
      <c r="F24" s="143"/>
      <c r="G24" s="142"/>
      <c r="H24" s="143" t="s">
        <v>234</v>
      </c>
      <c r="I24" s="143"/>
      <c r="J24" s="142"/>
      <c r="K24" s="143" t="s">
        <v>154</v>
      </c>
      <c r="L24" s="143"/>
      <c r="M24" s="142"/>
      <c r="N24" s="143" t="s">
        <v>161</v>
      </c>
      <c r="O24" s="143"/>
      <c r="P24" s="143"/>
    </row>
    <row r="25" spans="1:16" ht="13">
      <c r="A25" s="143"/>
      <c r="B25" s="143" t="s">
        <v>290</v>
      </c>
      <c r="C25" s="143"/>
      <c r="D25" s="142"/>
      <c r="E25" s="143" t="s">
        <v>97</v>
      </c>
      <c r="F25" s="143"/>
      <c r="G25" s="142"/>
      <c r="H25" s="143" t="s">
        <v>245</v>
      </c>
      <c r="I25" s="143"/>
      <c r="J25" s="142"/>
      <c r="K25" s="143" t="s">
        <v>166</v>
      </c>
      <c r="L25" s="143"/>
      <c r="M25" s="142"/>
      <c r="N25" s="143" t="s">
        <v>173</v>
      </c>
      <c r="O25" s="143"/>
      <c r="P25" s="143"/>
    </row>
    <row r="26" spans="1:16" ht="13">
      <c r="A26" s="143"/>
      <c r="B26" s="143" t="s">
        <v>186</v>
      </c>
      <c r="C26" s="143"/>
      <c r="D26" s="142"/>
      <c r="E26" s="143" t="s">
        <v>105</v>
      </c>
      <c r="F26" s="143"/>
      <c r="G26" s="142"/>
      <c r="H26" s="143" t="s">
        <v>246</v>
      </c>
      <c r="I26" s="143"/>
      <c r="J26" s="142"/>
      <c r="K26" s="143" t="s">
        <v>209</v>
      </c>
      <c r="L26" s="143"/>
      <c r="M26" s="142"/>
      <c r="N26" s="143" t="s">
        <v>191</v>
      </c>
      <c r="O26" s="143"/>
      <c r="P26" s="143"/>
    </row>
    <row r="27" spans="1:16" ht="13">
      <c r="A27" s="143"/>
      <c r="B27" s="143" t="s">
        <v>187</v>
      </c>
      <c r="C27" s="143"/>
      <c r="D27" s="142"/>
      <c r="E27" s="143" t="s">
        <v>110</v>
      </c>
      <c r="F27" s="143"/>
      <c r="G27" s="142" t="s">
        <v>258</v>
      </c>
      <c r="H27" s="143" t="s">
        <v>13</v>
      </c>
      <c r="I27" s="143"/>
      <c r="J27" s="142" t="s">
        <v>272</v>
      </c>
      <c r="K27" s="143" t="s">
        <v>38</v>
      </c>
      <c r="L27" s="143"/>
      <c r="M27" s="142"/>
      <c r="N27" s="143" t="s">
        <v>222</v>
      </c>
      <c r="O27" s="143"/>
      <c r="P27" s="143"/>
    </row>
    <row r="28" spans="1:16" ht="13">
      <c r="A28" s="143"/>
      <c r="B28" s="143" t="s">
        <v>188</v>
      </c>
      <c r="C28" s="143"/>
      <c r="D28" s="142"/>
      <c r="E28" s="143" t="s">
        <v>111</v>
      </c>
      <c r="F28" s="143"/>
      <c r="G28" s="142"/>
      <c r="H28" s="143" t="s">
        <v>44</v>
      </c>
      <c r="I28" s="143"/>
      <c r="J28" s="142"/>
      <c r="K28" s="143" t="s">
        <v>43</v>
      </c>
      <c r="L28" s="143"/>
      <c r="M28" s="142"/>
      <c r="N28" s="143" t="s">
        <v>223</v>
      </c>
      <c r="O28" s="143"/>
      <c r="P28" s="143"/>
    </row>
    <row r="29" spans="1:16" ht="13">
      <c r="A29" s="143"/>
      <c r="B29" s="143" t="s">
        <v>190</v>
      </c>
      <c r="C29" s="143"/>
      <c r="D29" s="142"/>
      <c r="E29" s="143" t="s">
        <v>116</v>
      </c>
      <c r="F29" s="143"/>
      <c r="G29" s="142"/>
      <c r="H29" s="143" t="s">
        <v>47</v>
      </c>
      <c r="I29" s="143"/>
      <c r="J29" s="142"/>
      <c r="K29" s="143" t="s">
        <v>107</v>
      </c>
      <c r="L29" s="143"/>
      <c r="M29" s="142"/>
      <c r="N29" s="143" t="s">
        <v>229</v>
      </c>
      <c r="O29" s="143"/>
      <c r="P29" s="143"/>
    </row>
    <row r="30" spans="1:16" ht="13">
      <c r="A30" s="143"/>
      <c r="B30" s="143" t="s">
        <v>201</v>
      </c>
      <c r="C30" s="143"/>
      <c r="D30" s="142"/>
      <c r="E30" s="143" t="s">
        <v>124</v>
      </c>
      <c r="F30" s="143"/>
      <c r="G30" s="142"/>
      <c r="H30" s="143" t="s">
        <v>48</v>
      </c>
      <c r="I30" s="143"/>
      <c r="J30" s="142"/>
      <c r="K30" s="143" t="s">
        <v>123</v>
      </c>
      <c r="L30" s="143"/>
      <c r="M30" s="142"/>
      <c r="N30" s="143" t="s">
        <v>242</v>
      </c>
      <c r="O30" s="143"/>
      <c r="P30" s="143"/>
    </row>
    <row r="31" spans="1:16" ht="13">
      <c r="A31" s="143"/>
      <c r="B31" s="143" t="s">
        <v>224</v>
      </c>
      <c r="C31" s="143"/>
      <c r="D31" s="142"/>
      <c r="E31" s="143" t="s">
        <v>130</v>
      </c>
      <c r="F31" s="143"/>
      <c r="G31" s="142"/>
      <c r="H31" s="143" t="s">
        <v>56</v>
      </c>
      <c r="I31" s="143"/>
      <c r="J31" s="142"/>
      <c r="K31" s="143" t="s">
        <v>134</v>
      </c>
      <c r="L31" s="143"/>
      <c r="M31" s="142"/>
      <c r="N31" s="143"/>
      <c r="O31" s="143"/>
      <c r="P31" s="143"/>
    </row>
    <row r="32" spans="1:16" ht="13">
      <c r="A32" s="143"/>
      <c r="B32" s="143" t="s">
        <v>228</v>
      </c>
      <c r="C32" s="143"/>
      <c r="D32" s="142"/>
      <c r="E32" s="143" t="s">
        <v>164</v>
      </c>
      <c r="F32" s="143"/>
      <c r="G32" s="142"/>
      <c r="H32" s="143" t="s">
        <v>66</v>
      </c>
      <c r="I32" s="143"/>
      <c r="J32" s="142"/>
      <c r="K32" s="143" t="s">
        <v>151</v>
      </c>
      <c r="L32" s="143"/>
      <c r="M32" s="142"/>
      <c r="N32" s="143"/>
      <c r="O32" s="143"/>
      <c r="P32" s="143"/>
    </row>
    <row r="33" spans="1:16" ht="13">
      <c r="A33" s="143"/>
      <c r="B33" s="143" t="s">
        <v>236</v>
      </c>
      <c r="C33" s="143"/>
      <c r="D33" s="142"/>
      <c r="E33" s="143" t="s">
        <v>194</v>
      </c>
      <c r="F33" s="143"/>
      <c r="G33" s="142"/>
      <c r="H33" s="143" t="s">
        <v>74</v>
      </c>
      <c r="I33" s="143"/>
      <c r="J33" s="142"/>
      <c r="K33" s="143" t="s">
        <v>172</v>
      </c>
      <c r="L33" s="143"/>
      <c r="M33" s="142"/>
      <c r="N33" s="143"/>
      <c r="O33" s="143"/>
      <c r="P33" s="143"/>
    </row>
    <row r="34" spans="1:16" ht="13">
      <c r="A34" s="142" t="s">
        <v>265</v>
      </c>
      <c r="B34" s="143" t="s">
        <v>28</v>
      </c>
      <c r="C34" s="143"/>
      <c r="D34" s="142"/>
      <c r="E34" s="143" t="s">
        <v>213</v>
      </c>
      <c r="F34" s="143"/>
      <c r="G34" s="142"/>
      <c r="H34" s="143" t="s">
        <v>85</v>
      </c>
      <c r="I34" s="143"/>
      <c r="J34" s="142"/>
      <c r="K34" s="143" t="s">
        <v>200</v>
      </c>
      <c r="L34" s="143"/>
      <c r="M34" s="142"/>
      <c r="N34" s="143"/>
      <c r="O34" s="143"/>
      <c r="P34" s="143"/>
    </row>
    <row r="35" spans="1:16" ht="13">
      <c r="A35" s="143"/>
      <c r="B35" s="143" t="s">
        <v>58</v>
      </c>
      <c r="C35" s="143"/>
      <c r="D35" s="142"/>
      <c r="E35" s="143" t="s">
        <v>215</v>
      </c>
      <c r="F35" s="143"/>
      <c r="G35" s="142"/>
      <c r="H35" s="143" t="s">
        <v>193</v>
      </c>
      <c r="I35" s="143"/>
      <c r="J35" s="142"/>
      <c r="K35" s="143" t="s">
        <v>219</v>
      </c>
      <c r="L35" s="143"/>
      <c r="M35" s="142"/>
      <c r="N35" s="143"/>
      <c r="O35" s="143"/>
      <c r="P35" s="143"/>
    </row>
    <row r="36" spans="1:16" ht="13">
      <c r="A36" s="143"/>
      <c r="B36" s="143" t="s">
        <v>73</v>
      </c>
      <c r="C36" s="143"/>
      <c r="D36" s="142"/>
      <c r="E36" s="143" t="s">
        <v>233</v>
      </c>
      <c r="F36" s="143"/>
      <c r="G36" s="142" t="s">
        <v>259</v>
      </c>
      <c r="H36" s="143" t="s">
        <v>10</v>
      </c>
      <c r="I36" s="143"/>
      <c r="J36" s="142"/>
      <c r="K36" s="143" t="s">
        <v>220</v>
      </c>
      <c r="L36" s="143"/>
      <c r="M36" s="142"/>
      <c r="N36" s="143"/>
      <c r="O36" s="143"/>
      <c r="P36" s="143"/>
    </row>
    <row r="37" spans="1:16" ht="13">
      <c r="A37" s="143"/>
      <c r="B37" s="143" t="s">
        <v>96</v>
      </c>
      <c r="C37" s="143"/>
      <c r="D37" s="142" t="s">
        <v>277</v>
      </c>
      <c r="E37" s="143" t="s">
        <v>9</v>
      </c>
      <c r="F37" s="143"/>
      <c r="G37" s="142"/>
      <c r="H37" s="143" t="s">
        <v>72</v>
      </c>
      <c r="I37" s="143"/>
      <c r="J37" s="142"/>
      <c r="K37" s="143" t="s">
        <v>241</v>
      </c>
      <c r="L37" s="143"/>
      <c r="M37" s="142"/>
      <c r="N37" s="143"/>
      <c r="O37" s="143"/>
      <c r="P37" s="143"/>
    </row>
    <row r="38" spans="1:16" ht="13">
      <c r="A38" s="143"/>
      <c r="B38" s="143" t="s">
        <v>103</v>
      </c>
      <c r="C38" s="143"/>
      <c r="D38" s="142"/>
      <c r="E38" s="143" t="s">
        <v>12</v>
      </c>
      <c r="F38" s="143"/>
      <c r="G38" s="142"/>
      <c r="H38" s="143" t="s">
        <v>128</v>
      </c>
      <c r="I38" s="143"/>
      <c r="J38" s="142" t="s">
        <v>273</v>
      </c>
      <c r="K38" s="143" t="s">
        <v>17</v>
      </c>
      <c r="L38" s="143"/>
      <c r="M38" s="142"/>
      <c r="N38" s="143"/>
      <c r="O38" s="143"/>
      <c r="P38" s="143"/>
    </row>
    <row r="39" spans="1:16" ht="13">
      <c r="A39" s="143"/>
      <c r="B39" s="143" t="s">
        <v>143</v>
      </c>
      <c r="C39" s="143"/>
      <c r="D39" s="142"/>
      <c r="E39" s="143" t="s">
        <v>34</v>
      </c>
      <c r="F39" s="143"/>
      <c r="G39" s="142"/>
      <c r="H39" s="143" t="s">
        <v>149</v>
      </c>
      <c r="I39" s="143"/>
      <c r="J39" s="142"/>
      <c r="K39" s="143" t="s">
        <v>21</v>
      </c>
      <c r="L39" s="143"/>
      <c r="M39" s="142"/>
      <c r="N39" s="143"/>
      <c r="O39" s="143"/>
      <c r="P39" s="143"/>
    </row>
    <row r="40" spans="1:16" ht="13">
      <c r="A40" s="143"/>
      <c r="B40" s="143" t="s">
        <v>158</v>
      </c>
      <c r="C40" s="143"/>
      <c r="D40" s="142"/>
      <c r="E40" s="143" t="s">
        <v>60</v>
      </c>
      <c r="F40" s="143"/>
      <c r="G40" s="142"/>
      <c r="H40" s="143" t="s">
        <v>211</v>
      </c>
      <c r="I40" s="143"/>
      <c r="J40" s="142"/>
      <c r="K40" s="143" t="s">
        <v>23</v>
      </c>
      <c r="L40" s="143"/>
      <c r="M40" s="142"/>
      <c r="N40" s="143"/>
      <c r="O40" s="143"/>
      <c r="P40" s="143"/>
    </row>
    <row r="41" spans="1:16" ht="13">
      <c r="A41" s="143"/>
      <c r="B41" s="143" t="s">
        <v>168</v>
      </c>
      <c r="C41" s="143"/>
      <c r="D41" s="142"/>
      <c r="E41" s="143" t="s">
        <v>90</v>
      </c>
      <c r="F41" s="143"/>
      <c r="G41" s="142"/>
      <c r="H41" s="143" t="s">
        <v>225</v>
      </c>
      <c r="I41" s="143"/>
      <c r="J41" s="142"/>
      <c r="K41" s="143" t="s">
        <v>63</v>
      </c>
      <c r="L41" s="143"/>
      <c r="M41" s="142"/>
      <c r="N41" s="143"/>
      <c r="O41" s="143"/>
      <c r="P41" s="143"/>
    </row>
    <row r="42" spans="1:16" ht="13">
      <c r="A42" s="142" t="s">
        <v>291</v>
      </c>
      <c r="B42" s="143" t="s">
        <v>16</v>
      </c>
      <c r="C42" s="143"/>
      <c r="D42" s="142"/>
      <c r="E42" s="143" t="s">
        <v>91</v>
      </c>
      <c r="F42" s="143"/>
      <c r="G42" s="142"/>
      <c r="H42" s="143" t="s">
        <v>243</v>
      </c>
      <c r="I42" s="143"/>
      <c r="J42" s="142"/>
      <c r="K42" s="143" t="s">
        <v>87</v>
      </c>
      <c r="L42" s="143"/>
      <c r="M42" s="142"/>
      <c r="N42" s="143"/>
      <c r="O42" s="143"/>
      <c r="P42" s="143"/>
    </row>
    <row r="43" spans="1:16" ht="13">
      <c r="A43" s="143"/>
      <c r="B43" s="143" t="s">
        <v>32</v>
      </c>
      <c r="C43" s="143"/>
      <c r="D43" s="142"/>
      <c r="E43" s="143" t="s">
        <v>102</v>
      </c>
      <c r="F43" s="143"/>
      <c r="G43" s="142" t="s">
        <v>260</v>
      </c>
      <c r="H43" s="143" t="s">
        <v>35</v>
      </c>
      <c r="I43" s="143"/>
      <c r="J43" s="142"/>
      <c r="K43" s="143" t="s">
        <v>112</v>
      </c>
      <c r="L43" s="143"/>
      <c r="M43" s="142"/>
      <c r="N43" s="143"/>
      <c r="O43" s="143"/>
      <c r="P43" s="143"/>
    </row>
    <row r="44" spans="1:16" ht="13">
      <c r="A44" s="143"/>
      <c r="B44" s="143" t="s">
        <v>36</v>
      </c>
      <c r="C44" s="143"/>
      <c r="D44" s="142"/>
      <c r="E44" s="143" t="s">
        <v>113</v>
      </c>
      <c r="F44" s="143"/>
      <c r="G44" s="142"/>
      <c r="H44" s="143" t="s">
        <v>126</v>
      </c>
      <c r="I44" s="143"/>
      <c r="J44" s="142"/>
      <c r="K44" s="143" t="s">
        <v>121</v>
      </c>
      <c r="L44" s="143"/>
      <c r="M44" s="142"/>
      <c r="N44" s="143"/>
      <c r="O44" s="143"/>
      <c r="P44" s="143"/>
    </row>
    <row r="45" spans="1:16" ht="13">
      <c r="A45" s="143"/>
      <c r="B45" s="143" t="s">
        <v>50</v>
      </c>
      <c r="C45" s="143"/>
      <c r="E45" s="143" t="s">
        <v>402</v>
      </c>
      <c r="F45" s="143"/>
      <c r="G45" s="142"/>
      <c r="H45" s="143" t="s">
        <v>152</v>
      </c>
      <c r="I45" s="143"/>
      <c r="J45" s="142"/>
      <c r="K45" s="143" t="s">
        <v>165</v>
      </c>
      <c r="L45" s="143"/>
      <c r="M45" s="142"/>
      <c r="N45" s="143"/>
      <c r="O45" s="143"/>
      <c r="P45" s="143"/>
    </row>
    <row r="46" spans="1:16" ht="13">
      <c r="A46" s="143"/>
      <c r="B46" s="143" t="s">
        <v>54</v>
      </c>
      <c r="C46" s="143"/>
      <c r="D46" s="142"/>
      <c r="E46" s="143" t="s">
        <v>137</v>
      </c>
      <c r="F46" s="143"/>
      <c r="G46" s="142"/>
      <c r="H46" s="143" t="s">
        <v>206</v>
      </c>
      <c r="I46" s="143"/>
      <c r="J46" s="142"/>
      <c r="K46" s="143" t="s">
        <v>177</v>
      </c>
      <c r="L46" s="143"/>
      <c r="M46" s="142"/>
      <c r="N46" s="143"/>
      <c r="O46" s="143"/>
      <c r="P46" s="143"/>
    </row>
    <row r="47" spans="1:16" ht="13">
      <c r="A47" s="143"/>
      <c r="B47" s="143" t="s">
        <v>71</v>
      </c>
      <c r="C47" s="143"/>
      <c r="D47" s="142"/>
      <c r="E47" s="143" t="s">
        <v>147</v>
      </c>
      <c r="F47" s="143"/>
      <c r="G47" s="142"/>
      <c r="H47" s="143" t="s">
        <v>214</v>
      </c>
      <c r="I47" s="143"/>
      <c r="J47" s="142"/>
      <c r="K47" s="143" t="s">
        <v>195</v>
      </c>
      <c r="L47" s="143"/>
      <c r="M47" s="142"/>
      <c r="N47" s="143"/>
      <c r="O47" s="143"/>
      <c r="P47" s="143"/>
    </row>
    <row r="48" spans="1:16" ht="13">
      <c r="A48" s="143"/>
      <c r="B48" s="143" t="s">
        <v>79</v>
      </c>
      <c r="C48" s="143"/>
      <c r="D48" s="142"/>
      <c r="E48" s="143" t="s">
        <v>175</v>
      </c>
      <c r="F48" s="143"/>
      <c r="G48" s="142" t="s">
        <v>261</v>
      </c>
      <c r="H48" s="143" t="s">
        <v>29</v>
      </c>
      <c r="I48" s="143"/>
      <c r="J48" s="142"/>
      <c r="K48" s="143" t="s">
        <v>232</v>
      </c>
      <c r="L48" s="143"/>
      <c r="M48" s="142"/>
      <c r="N48" s="143"/>
      <c r="O48" s="143"/>
      <c r="P48" s="143"/>
    </row>
    <row r="49" spans="1:16" ht="13">
      <c r="A49" s="143"/>
      <c r="B49" s="143" t="s">
        <v>83</v>
      </c>
      <c r="C49" s="143"/>
      <c r="D49" s="142"/>
      <c r="E49" s="147" t="s">
        <v>403</v>
      </c>
      <c r="F49" s="143"/>
      <c r="G49" s="142"/>
      <c r="H49" s="143" t="s">
        <v>40</v>
      </c>
      <c r="I49" s="143"/>
      <c r="J49" s="142"/>
      <c r="K49" s="143"/>
      <c r="L49" s="143"/>
      <c r="M49" s="142"/>
      <c r="N49" s="143"/>
      <c r="O49" s="143"/>
      <c r="P49" s="143"/>
    </row>
    <row r="50" spans="1:16" ht="13">
      <c r="A50" s="143"/>
      <c r="B50" s="143" t="s">
        <v>100</v>
      </c>
      <c r="C50" s="143"/>
      <c r="D50" s="142"/>
      <c r="E50" s="143" t="s">
        <v>192</v>
      </c>
      <c r="F50" s="143"/>
      <c r="G50" s="142"/>
      <c r="H50" s="143" t="s">
        <v>42</v>
      </c>
      <c r="I50" s="143"/>
      <c r="J50" s="144" t="s">
        <v>292</v>
      </c>
      <c r="K50" s="143" t="s">
        <v>10</v>
      </c>
      <c r="L50" s="143"/>
      <c r="M50" s="142"/>
      <c r="N50" s="143"/>
      <c r="O50" s="143"/>
      <c r="P50" s="143"/>
    </row>
    <row r="51" spans="1:16" ht="13">
      <c r="A51" s="143"/>
      <c r="B51" s="143" t="s">
        <v>170</v>
      </c>
      <c r="C51" s="143"/>
      <c r="D51" s="142"/>
      <c r="E51" s="143" t="s">
        <v>197</v>
      </c>
      <c r="F51" s="143"/>
      <c r="G51" s="142"/>
      <c r="H51" s="143" t="s">
        <v>293</v>
      </c>
      <c r="I51" s="143"/>
      <c r="J51" s="142"/>
      <c r="K51" s="143" t="s">
        <v>23</v>
      </c>
      <c r="L51" s="143"/>
      <c r="M51" s="143"/>
      <c r="N51" s="143"/>
      <c r="O51" s="143"/>
      <c r="P51" s="143"/>
    </row>
    <row r="52" spans="1:16" ht="13">
      <c r="A52" s="143"/>
      <c r="B52" s="143" t="s">
        <v>171</v>
      </c>
      <c r="C52" s="143"/>
      <c r="D52" s="142"/>
      <c r="E52" s="143" t="s">
        <v>203</v>
      </c>
      <c r="F52" s="143"/>
      <c r="G52" s="142"/>
      <c r="H52" s="143" t="s">
        <v>86</v>
      </c>
      <c r="I52" s="143"/>
      <c r="J52" s="142"/>
      <c r="K52" s="143" t="s">
        <v>72</v>
      </c>
      <c r="L52" s="143"/>
      <c r="M52" s="143"/>
      <c r="N52" s="143"/>
      <c r="O52" s="143"/>
      <c r="P52" s="143"/>
    </row>
    <row r="53" spans="1:16" ht="13">
      <c r="A53" s="143"/>
      <c r="B53" s="143" t="s">
        <v>212</v>
      </c>
      <c r="C53" s="143"/>
      <c r="D53" s="142"/>
      <c r="E53" s="143" t="s">
        <v>208</v>
      </c>
      <c r="F53" s="143"/>
      <c r="G53" s="142"/>
      <c r="H53" s="143" t="s">
        <v>89</v>
      </c>
      <c r="I53" s="143"/>
      <c r="J53" s="142"/>
      <c r="K53" s="143" t="s">
        <v>112</v>
      </c>
      <c r="L53" s="143"/>
      <c r="M53" s="143"/>
      <c r="N53" s="143"/>
      <c r="O53" s="143"/>
      <c r="P53" s="143"/>
    </row>
    <row r="54" spans="1:16" ht="13">
      <c r="A54" s="143"/>
      <c r="B54" s="143" t="s">
        <v>237</v>
      </c>
      <c r="C54" s="143"/>
      <c r="D54" s="142" t="s">
        <v>278</v>
      </c>
      <c r="E54" s="143" t="s">
        <v>20</v>
      </c>
      <c r="F54" s="143"/>
      <c r="G54" s="142"/>
      <c r="H54" s="143" t="s">
        <v>98</v>
      </c>
      <c r="I54" s="143"/>
      <c r="J54" s="142"/>
      <c r="K54" s="143" t="s">
        <v>294</v>
      </c>
      <c r="L54" s="143"/>
      <c r="M54" s="143"/>
      <c r="N54" s="143"/>
      <c r="O54" s="143"/>
      <c r="P54" s="143"/>
    </row>
    <row r="55" spans="1:16" ht="13">
      <c r="A55" s="143"/>
      <c r="B55" s="143" t="s">
        <v>240</v>
      </c>
      <c r="C55" s="143"/>
      <c r="D55" s="142"/>
      <c r="E55" s="143" t="s">
        <v>27</v>
      </c>
      <c r="F55" s="143"/>
      <c r="G55" s="142"/>
      <c r="H55" s="143" t="s">
        <v>99</v>
      </c>
      <c r="I55" s="143"/>
      <c r="J55" s="142"/>
      <c r="K55" s="143" t="s">
        <v>295</v>
      </c>
      <c r="L55" s="143"/>
      <c r="M55" s="143"/>
      <c r="N55" s="143"/>
      <c r="O55" s="143"/>
      <c r="P55" s="143"/>
    </row>
    <row r="56" spans="1:16" ht="13">
      <c r="A56" s="142" t="s">
        <v>267</v>
      </c>
      <c r="B56" s="143" t="s">
        <v>30</v>
      </c>
      <c r="C56" s="143"/>
      <c r="D56" s="142"/>
      <c r="E56" s="143" t="s">
        <v>82</v>
      </c>
      <c r="F56" s="143"/>
      <c r="G56" s="142"/>
      <c r="H56" s="143" t="s">
        <v>127</v>
      </c>
      <c r="I56" s="143"/>
      <c r="J56" s="142"/>
      <c r="K56" s="143" t="s">
        <v>296</v>
      </c>
      <c r="L56" s="143"/>
      <c r="M56" s="143"/>
      <c r="N56" s="143"/>
      <c r="O56" s="143"/>
      <c r="P56" s="143"/>
    </row>
    <row r="57" spans="1:16" ht="13">
      <c r="A57" s="143"/>
      <c r="B57" s="143" t="s">
        <v>45</v>
      </c>
      <c r="C57" s="143"/>
      <c r="D57" s="142"/>
      <c r="E57" s="143" t="s">
        <v>88</v>
      </c>
      <c r="F57" s="143"/>
      <c r="G57" s="142"/>
      <c r="H57" s="143" t="s">
        <v>136</v>
      </c>
      <c r="I57" s="143"/>
      <c r="J57" s="142"/>
      <c r="K57" s="143" t="s">
        <v>297</v>
      </c>
      <c r="L57" s="143"/>
      <c r="M57" s="143"/>
      <c r="N57" s="143"/>
      <c r="O57" s="143"/>
      <c r="P57" s="143"/>
    </row>
    <row r="58" spans="1:16" ht="13">
      <c r="A58" s="143"/>
      <c r="B58" s="143" t="s">
        <v>92</v>
      </c>
      <c r="C58" s="143"/>
      <c r="D58" s="142"/>
      <c r="E58" s="143" t="s">
        <v>129</v>
      </c>
      <c r="F58" s="143"/>
      <c r="G58" s="142"/>
      <c r="H58" s="143" t="s">
        <v>140</v>
      </c>
      <c r="I58" s="143"/>
      <c r="J58" s="142"/>
      <c r="K58" s="143" t="s">
        <v>125</v>
      </c>
      <c r="L58" s="143"/>
      <c r="M58" s="143"/>
      <c r="N58" s="143"/>
      <c r="O58" s="143"/>
      <c r="P58" s="143"/>
    </row>
    <row r="59" spans="1:16" ht="13">
      <c r="A59" s="143"/>
      <c r="B59" s="143" t="s">
        <v>189</v>
      </c>
      <c r="C59" s="143"/>
      <c r="D59" s="142"/>
      <c r="E59" s="143" t="s">
        <v>131</v>
      </c>
      <c r="F59" s="143"/>
      <c r="G59" s="142"/>
      <c r="H59" s="143" t="s">
        <v>159</v>
      </c>
      <c r="I59" s="143"/>
      <c r="J59" s="142"/>
      <c r="K59" s="143" t="s">
        <v>128</v>
      </c>
      <c r="L59" s="143"/>
      <c r="M59" s="143"/>
      <c r="N59" s="143"/>
      <c r="O59" s="143"/>
      <c r="P59" s="143"/>
    </row>
    <row r="60" spans="1:16" ht="13">
      <c r="A60" s="143"/>
      <c r="B60" s="143" t="s">
        <v>235</v>
      </c>
      <c r="C60" s="143"/>
      <c r="D60" s="142"/>
      <c r="E60" s="143" t="s">
        <v>145</v>
      </c>
      <c r="F60" s="143"/>
      <c r="G60" s="142"/>
      <c r="H60" s="143" t="s">
        <v>160</v>
      </c>
      <c r="I60" s="143"/>
      <c r="J60" s="142"/>
      <c r="K60" s="143" t="s">
        <v>298</v>
      </c>
      <c r="L60" s="143"/>
      <c r="M60" s="143"/>
      <c r="N60" s="143"/>
      <c r="O60" s="143"/>
      <c r="P60" s="143"/>
    </row>
    <row r="61" spans="1:16" ht="13">
      <c r="A61" s="143"/>
      <c r="B61" s="143"/>
      <c r="C61" s="143"/>
      <c r="D61" s="142"/>
      <c r="E61" s="143" t="s">
        <v>155</v>
      </c>
      <c r="F61" s="143"/>
      <c r="G61" s="142"/>
      <c r="H61" s="143" t="s">
        <v>185</v>
      </c>
      <c r="I61" s="143"/>
      <c r="J61" s="142"/>
      <c r="K61" s="143" t="s">
        <v>165</v>
      </c>
      <c r="L61" s="143"/>
      <c r="M61" s="142"/>
      <c r="N61" s="143"/>
      <c r="O61" s="143"/>
      <c r="P61" s="143"/>
    </row>
    <row r="62" spans="1:16" ht="13">
      <c r="A62" s="143"/>
      <c r="B62" s="143"/>
      <c r="C62" s="143"/>
      <c r="D62" s="142"/>
      <c r="E62" s="143" t="s">
        <v>216</v>
      </c>
      <c r="F62" s="143"/>
      <c r="G62" s="142"/>
      <c r="H62" s="143" t="s">
        <v>196</v>
      </c>
      <c r="I62" s="143"/>
      <c r="J62" s="142"/>
      <c r="K62" s="143" t="s">
        <v>177</v>
      </c>
      <c r="L62" s="143"/>
      <c r="M62" s="142"/>
      <c r="N62" s="143"/>
      <c r="O62" s="143"/>
      <c r="P62" s="143"/>
    </row>
    <row r="63" spans="1:16" ht="13">
      <c r="A63" s="142"/>
      <c r="B63" s="143"/>
      <c r="C63" s="143"/>
      <c r="D63" s="143"/>
      <c r="E63" s="143"/>
      <c r="F63" s="143"/>
      <c r="G63" s="142"/>
      <c r="H63" s="143" t="s">
        <v>199</v>
      </c>
      <c r="I63" s="143"/>
      <c r="J63" s="142"/>
      <c r="K63" s="143" t="s">
        <v>299</v>
      </c>
      <c r="L63" s="143"/>
      <c r="M63" s="142"/>
      <c r="N63" s="143"/>
      <c r="O63" s="143"/>
      <c r="P63" s="143"/>
    </row>
    <row r="64" spans="1:16" ht="13">
      <c r="A64" s="142"/>
      <c r="B64" s="143"/>
      <c r="C64" s="143"/>
      <c r="D64" s="143"/>
      <c r="E64" s="143"/>
      <c r="F64" s="143"/>
      <c r="G64" s="142"/>
      <c r="H64" s="143" t="s">
        <v>221</v>
      </c>
      <c r="I64" s="143"/>
      <c r="J64" s="142"/>
      <c r="K64" s="143" t="s">
        <v>300</v>
      </c>
      <c r="L64" s="143"/>
      <c r="M64" s="142"/>
      <c r="N64" s="143"/>
      <c r="O64" s="143"/>
      <c r="P64" s="143"/>
    </row>
    <row r="65" spans="1:16" ht="13">
      <c r="A65" s="142"/>
      <c r="B65" s="143"/>
      <c r="C65" s="143"/>
      <c r="D65" s="143"/>
      <c r="E65" s="143"/>
      <c r="F65" s="143"/>
      <c r="G65" s="142"/>
      <c r="H65" s="143"/>
      <c r="I65" s="143"/>
      <c r="J65" s="142"/>
      <c r="K65" s="143" t="s">
        <v>225</v>
      </c>
      <c r="L65" s="143"/>
      <c r="M65" s="142"/>
      <c r="N65" s="143"/>
      <c r="O65" s="143"/>
      <c r="P65" s="143"/>
    </row>
    <row r="66" spans="1:16" ht="13">
      <c r="A66" s="142"/>
      <c r="B66" s="143"/>
      <c r="C66" s="143"/>
      <c r="D66" s="143"/>
      <c r="E66" s="143"/>
      <c r="F66" s="143"/>
      <c r="G66" s="142"/>
      <c r="H66" s="143"/>
      <c r="I66" s="143"/>
      <c r="J66" s="142"/>
      <c r="K66" s="143" t="s">
        <v>232</v>
      </c>
      <c r="L66" s="143"/>
      <c r="M66" s="142"/>
      <c r="N66" s="143"/>
      <c r="O66" s="143"/>
      <c r="P66" s="142"/>
    </row>
    <row r="67" spans="1:16" ht="13">
      <c r="A67" s="142"/>
      <c r="B67" s="143"/>
      <c r="C67" s="143"/>
      <c r="D67" s="143"/>
      <c r="E67" s="143"/>
      <c r="F67" s="143"/>
      <c r="G67" s="142"/>
      <c r="H67" s="143"/>
      <c r="I67" s="143"/>
      <c r="J67" s="142"/>
      <c r="K67" s="147" t="s">
        <v>244</v>
      </c>
      <c r="L67" s="143"/>
      <c r="M67" s="142"/>
      <c r="N67" s="143"/>
      <c r="O67" s="143"/>
      <c r="P67" s="143"/>
    </row>
    <row r="68" spans="1:16" ht="13">
      <c r="A68" s="142"/>
      <c r="B68" s="143"/>
      <c r="C68" s="143"/>
      <c r="D68" s="143"/>
      <c r="E68" s="143"/>
      <c r="F68" s="143"/>
      <c r="G68" s="142"/>
      <c r="H68" s="143"/>
      <c r="I68" s="143"/>
      <c r="J68" s="142"/>
      <c r="K68" s="143"/>
      <c r="L68" s="143"/>
      <c r="M68" s="142"/>
      <c r="N68" s="143"/>
      <c r="O68" s="143"/>
      <c r="P68" s="143"/>
    </row>
    <row r="69" spans="1:16" ht="13">
      <c r="A69" s="142"/>
      <c r="B69" s="143"/>
      <c r="C69" s="143"/>
      <c r="D69" s="143"/>
      <c r="E69" s="143"/>
      <c r="F69" s="143"/>
      <c r="G69" s="142"/>
      <c r="H69" s="143"/>
      <c r="I69" s="143"/>
      <c r="J69" s="148" t="s">
        <v>301</v>
      </c>
      <c r="K69" s="143"/>
      <c r="L69" s="143"/>
      <c r="M69" s="142"/>
      <c r="N69" s="143"/>
      <c r="O69" s="143"/>
      <c r="P69" s="143"/>
    </row>
  </sheetData>
  <sheetProtection sheet="1" objects="1" scenarios="1" formatRows="0"/>
  <mergeCells count="2">
    <mergeCell ref="A2:D2"/>
    <mergeCell ref="A1:E1"/>
  </mergeCells>
  <hyperlinks>
    <hyperlink ref="A2" r:id="rId1" location="ftna" xr:uid="{89D4DE4E-17E2-41AB-A0B5-227856D4A3D9}"/>
  </hyperlinks>
  <pageMargins left="0.7" right="0.7" top="0.78740157499999996" bottom="0.78740157499999996" header="0.3" footer="0.3"/>
  <pageSetup paperSize="9" scale="50" orientation="landscape" r:id="rId2"/>
  <headerFooter>
    <oddFooter>&amp;LForm 31-1-8-en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zoomScale="85" zoomScaleNormal="85" workbookViewId="0"/>
  </sheetViews>
  <sheetFormatPr defaultColWidth="12" defaultRowHeight="12.5"/>
  <cols>
    <col min="1" max="1" width="34.44140625" style="10" customWidth="1"/>
    <col min="2" max="2" width="60" style="10" customWidth="1"/>
    <col min="3" max="3" width="61.44140625" style="10" bestFit="1" customWidth="1"/>
    <col min="4" max="4" width="13.886718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4</v>
      </c>
      <c r="B1" s="9" t="s">
        <v>5</v>
      </c>
      <c r="C1" s="9" t="s">
        <v>248</v>
      </c>
      <c r="D1" s="9" t="s">
        <v>249</v>
      </c>
      <c r="E1" s="9" t="s">
        <v>6</v>
      </c>
      <c r="F1" s="9" t="s">
        <v>247</v>
      </c>
      <c r="G1" s="9" t="s">
        <v>304</v>
      </c>
    </row>
    <row r="2" spans="1:8">
      <c r="B2" s="10" t="s">
        <v>255</v>
      </c>
      <c r="C2" s="10" t="s">
        <v>308</v>
      </c>
      <c r="D2" s="10">
        <v>0</v>
      </c>
      <c r="E2" s="149" t="s">
        <v>305</v>
      </c>
      <c r="F2" s="149" t="s">
        <v>392</v>
      </c>
      <c r="G2" s="10">
        <f>'CandidateTenderer 1-5'!$K$46</f>
        <v>0</v>
      </c>
      <c r="H2" s="10">
        <v>1</v>
      </c>
    </row>
    <row r="3" spans="1:8">
      <c r="B3" s="10" t="s">
        <v>256</v>
      </c>
      <c r="C3" s="10" t="s">
        <v>309</v>
      </c>
      <c r="D3" s="10">
        <v>1</v>
      </c>
      <c r="E3" s="149" t="s">
        <v>306</v>
      </c>
      <c r="F3" s="149" t="s">
        <v>393</v>
      </c>
      <c r="G3" s="10">
        <f>'CandidateTenderer 1-5'!$M$46</f>
        <v>0</v>
      </c>
      <c r="H3" s="10">
        <v>2</v>
      </c>
    </row>
    <row r="4" spans="1:8">
      <c r="B4" s="10" t="s">
        <v>257</v>
      </c>
      <c r="C4" s="10" t="s">
        <v>310</v>
      </c>
      <c r="D4" s="10">
        <v>2</v>
      </c>
      <c r="E4" s="149" t="s">
        <v>307</v>
      </c>
      <c r="F4" s="150" t="s">
        <v>303</v>
      </c>
      <c r="G4" s="10">
        <f>'CandidateTenderer 1-5'!$O$46</f>
        <v>0</v>
      </c>
      <c r="H4" s="10">
        <v>3</v>
      </c>
    </row>
    <row r="5" spans="1:8">
      <c r="B5" s="10" t="s">
        <v>258</v>
      </c>
      <c r="C5" s="10" t="s">
        <v>311</v>
      </c>
      <c r="D5" s="10">
        <v>3</v>
      </c>
      <c r="G5" s="10">
        <f>'CandidateTenderer 1-5'!$Q$46</f>
        <v>0</v>
      </c>
      <c r="H5" s="10">
        <v>4</v>
      </c>
    </row>
    <row r="6" spans="1:8">
      <c r="B6" s="10" t="s">
        <v>259</v>
      </c>
      <c r="C6" s="10" t="s">
        <v>312</v>
      </c>
      <c r="D6" s="10">
        <v>4</v>
      </c>
      <c r="G6" s="10">
        <f>'CandidateTenderer 1-5'!$S$46</f>
        <v>0</v>
      </c>
      <c r="H6" s="10">
        <v>5</v>
      </c>
    </row>
    <row r="7" spans="1:8">
      <c r="B7" s="10" t="s">
        <v>260</v>
      </c>
      <c r="C7" s="10" t="s">
        <v>313</v>
      </c>
      <c r="D7" s="10">
        <v>5</v>
      </c>
      <c r="G7" s="10">
        <f>'CandidateTenderer 6-10'!$K$46</f>
        <v>0</v>
      </c>
      <c r="H7" s="10">
        <v>6</v>
      </c>
    </row>
    <row r="8" spans="1:8">
      <c r="B8" s="10" t="s">
        <v>261</v>
      </c>
      <c r="C8" s="10" t="s">
        <v>314</v>
      </c>
      <c r="D8" s="10">
        <v>6</v>
      </c>
      <c r="G8" s="10">
        <f>'CandidateTenderer 6-10'!$M$46</f>
        <v>0</v>
      </c>
      <c r="H8" s="10">
        <v>7</v>
      </c>
    </row>
    <row r="9" spans="1:8">
      <c r="B9" s="10" t="s">
        <v>262</v>
      </c>
      <c r="C9" s="10" t="s">
        <v>315</v>
      </c>
      <c r="D9" s="10">
        <v>7</v>
      </c>
      <c r="G9" s="10">
        <f>'CandidateTenderer 6-10'!$O$46</f>
        <v>0</v>
      </c>
      <c r="H9" s="10">
        <v>8</v>
      </c>
    </row>
    <row r="10" spans="1:8">
      <c r="B10" s="10" t="s">
        <v>263</v>
      </c>
      <c r="C10" s="10" t="s">
        <v>316</v>
      </c>
      <c r="D10" s="10">
        <v>8</v>
      </c>
      <c r="G10" s="10">
        <f>'CandidateTenderer 6-10'!$Q$46</f>
        <v>0</v>
      </c>
      <c r="H10" s="10">
        <v>9</v>
      </c>
    </row>
    <row r="11" spans="1:8">
      <c r="B11" s="10" t="s">
        <v>264</v>
      </c>
      <c r="C11" s="10" t="s">
        <v>317</v>
      </c>
      <c r="D11" s="10">
        <v>9</v>
      </c>
      <c r="G11" s="10">
        <f>'CandidateTenderer 6-10'!$S$46</f>
        <v>0</v>
      </c>
      <c r="H11" s="10">
        <v>10</v>
      </c>
    </row>
    <row r="12" spans="1:8">
      <c r="B12" s="10" t="s">
        <v>265</v>
      </c>
      <c r="C12" s="10" t="s">
        <v>318</v>
      </c>
      <c r="D12" s="10">
        <v>10</v>
      </c>
      <c r="G12" s="10">
        <f>'CandidateTenderer 11-15'!$K$46</f>
        <v>0</v>
      </c>
      <c r="H12" s="10">
        <v>11</v>
      </c>
    </row>
    <row r="13" spans="1:8">
      <c r="B13" s="10" t="s">
        <v>266</v>
      </c>
      <c r="C13" s="10" t="s">
        <v>319</v>
      </c>
      <c r="G13" s="10">
        <f>'CandidateTenderer 11-15'!$M$46</f>
        <v>0</v>
      </c>
      <c r="H13" s="10">
        <v>12</v>
      </c>
    </row>
    <row r="14" spans="1:8">
      <c r="B14" s="10" t="s">
        <v>267</v>
      </c>
      <c r="C14" s="10" t="s">
        <v>320</v>
      </c>
      <c r="G14" s="10">
        <f>'CandidateTenderer 11-15'!$O$46</f>
        <v>0</v>
      </c>
      <c r="H14" s="10">
        <v>13</v>
      </c>
    </row>
    <row r="15" spans="1:8">
      <c r="B15" s="10" t="s">
        <v>268</v>
      </c>
      <c r="C15" s="10" t="s">
        <v>321</v>
      </c>
      <c r="G15" s="10">
        <f>'CandidateTenderer 11-15'!$Q$46</f>
        <v>0</v>
      </c>
      <c r="H15" s="10">
        <v>14</v>
      </c>
    </row>
    <row r="16" spans="1:8">
      <c r="B16" s="10" t="s">
        <v>269</v>
      </c>
      <c r="C16" s="10" t="s">
        <v>322</v>
      </c>
      <c r="G16" s="10">
        <f>'CandidateTenderer 11-15'!$S$46</f>
        <v>0</v>
      </c>
      <c r="H16" s="10">
        <v>15</v>
      </c>
    </row>
    <row r="17" spans="1:8">
      <c r="B17" s="10" t="s">
        <v>270</v>
      </c>
      <c r="C17" s="10" t="s">
        <v>323</v>
      </c>
      <c r="G17" s="10">
        <f>'CandidateTenderer 16-20'!$K$46</f>
        <v>0</v>
      </c>
      <c r="H17" s="10">
        <v>16</v>
      </c>
    </row>
    <row r="18" spans="1:8">
      <c r="B18" s="10" t="s">
        <v>271</v>
      </c>
      <c r="C18" s="10" t="s">
        <v>324</v>
      </c>
      <c r="G18" s="10">
        <f>'CandidateTenderer 16-20'!$M$46</f>
        <v>0</v>
      </c>
      <c r="H18" s="10">
        <v>17</v>
      </c>
    </row>
    <row r="19" spans="1:8">
      <c r="B19" s="10" t="s">
        <v>272</v>
      </c>
      <c r="C19" s="10" t="s">
        <v>325</v>
      </c>
      <c r="G19" s="10">
        <f>'CandidateTenderer 16-20'!$O$46</f>
        <v>0</v>
      </c>
      <c r="H19" s="10">
        <v>18</v>
      </c>
    </row>
    <row r="20" spans="1:8">
      <c r="B20" s="10" t="s">
        <v>273</v>
      </c>
      <c r="C20" s="10" t="s">
        <v>326</v>
      </c>
      <c r="G20" s="10">
        <f>'CandidateTenderer 6-10'!$Q$46</f>
        <v>0</v>
      </c>
      <c r="H20" s="10">
        <v>19</v>
      </c>
    </row>
    <row r="21" spans="1:8">
      <c r="B21" s="10" t="s">
        <v>274</v>
      </c>
      <c r="C21" s="10" t="s">
        <v>327</v>
      </c>
      <c r="G21" s="10">
        <f>'CandidateTenderer 16-20'!$S$46</f>
        <v>0</v>
      </c>
      <c r="H21" s="10">
        <v>20</v>
      </c>
    </row>
    <row r="22" spans="1:8">
      <c r="B22" s="10" t="s">
        <v>275</v>
      </c>
      <c r="C22" s="10" t="s">
        <v>328</v>
      </c>
    </row>
    <row r="23" spans="1:8">
      <c r="B23" s="10" t="s">
        <v>276</v>
      </c>
      <c r="C23" s="10" t="s">
        <v>329</v>
      </c>
    </row>
    <row r="24" spans="1:8">
      <c r="B24" s="10" t="s">
        <v>277</v>
      </c>
      <c r="C24" s="10" t="s">
        <v>330</v>
      </c>
    </row>
    <row r="25" spans="1:8">
      <c r="B25" s="10" t="s">
        <v>278</v>
      </c>
      <c r="C25" s="10" t="s">
        <v>331</v>
      </c>
    </row>
    <row r="26" spans="1:8">
      <c r="B26" s="10" t="s">
        <v>279</v>
      </c>
      <c r="C26" s="10" t="s">
        <v>332</v>
      </c>
    </row>
    <row r="27" spans="1:8">
      <c r="B27" s="10" t="str">
        <f t="shared" ref="B27:B90" si="0" xml:space="preserve"> "" &amp; A28</f>
        <v>Afghanistan</v>
      </c>
      <c r="C27" s="151" t="str">
        <f t="shared" ref="C27:C90" si="1" xml:space="preserve"> "in " &amp; A28 &amp; ""</f>
        <v>in Afghanistan</v>
      </c>
    </row>
    <row r="28" spans="1:8">
      <c r="A28" s="151" t="s">
        <v>7</v>
      </c>
      <c r="B28" s="10" t="str">
        <f t="shared" si="0"/>
        <v>Åland Islands</v>
      </c>
      <c r="C28" s="151" t="str">
        <f t="shared" si="1"/>
        <v>in Åland Islands</v>
      </c>
    </row>
    <row r="29" spans="1:8">
      <c r="A29" s="151" t="s">
        <v>8</v>
      </c>
      <c r="B29" s="10" t="str">
        <f t="shared" si="0"/>
        <v>Albania</v>
      </c>
      <c r="C29" s="151" t="str">
        <f t="shared" si="1"/>
        <v>in Albania</v>
      </c>
    </row>
    <row r="30" spans="1:8">
      <c r="A30" s="151" t="s">
        <v>9</v>
      </c>
      <c r="B30" s="10" t="str">
        <f t="shared" si="0"/>
        <v>Algeria</v>
      </c>
      <c r="C30" s="151" t="str">
        <f t="shared" si="1"/>
        <v>in Algeria</v>
      </c>
    </row>
    <row r="31" spans="1:8">
      <c r="A31" s="151" t="s">
        <v>10</v>
      </c>
      <c r="B31" s="10" t="str">
        <f t="shared" si="0"/>
        <v>American Samoa</v>
      </c>
      <c r="C31" s="151" t="str">
        <f t="shared" si="1"/>
        <v>in American Samoa</v>
      </c>
    </row>
    <row r="32" spans="1:8">
      <c r="A32" s="151" t="s">
        <v>11</v>
      </c>
      <c r="B32" s="10" t="str">
        <f t="shared" si="0"/>
        <v>Andorra</v>
      </c>
      <c r="C32" s="151" t="str">
        <f t="shared" si="1"/>
        <v>in Andorra</v>
      </c>
    </row>
    <row r="33" spans="1:3">
      <c r="A33" s="151" t="s">
        <v>12</v>
      </c>
      <c r="B33" s="10" t="str">
        <f t="shared" si="0"/>
        <v>Angola</v>
      </c>
      <c r="C33" s="151" t="str">
        <f t="shared" si="1"/>
        <v>in Angola</v>
      </c>
    </row>
    <row r="34" spans="1:3">
      <c r="A34" s="151" t="s">
        <v>13</v>
      </c>
      <c r="B34" s="10" t="str">
        <f t="shared" si="0"/>
        <v>Anguilla</v>
      </c>
      <c r="C34" s="151" t="str">
        <f t="shared" si="1"/>
        <v>in Anguilla</v>
      </c>
    </row>
    <row r="35" spans="1:3">
      <c r="A35" s="151" t="s">
        <v>14</v>
      </c>
      <c r="B35" s="10" t="str">
        <f t="shared" si="0"/>
        <v>Antigua and Barbuda</v>
      </c>
      <c r="C35" s="151" t="str">
        <f t="shared" si="1"/>
        <v>in Antigua and Barbuda</v>
      </c>
    </row>
    <row r="36" spans="1:3">
      <c r="A36" s="151" t="s">
        <v>15</v>
      </c>
      <c r="B36" s="10" t="str">
        <f t="shared" si="0"/>
        <v>Argentina</v>
      </c>
      <c r="C36" s="151" t="str">
        <f t="shared" si="1"/>
        <v>in Argentina</v>
      </c>
    </row>
    <row r="37" spans="1:3">
      <c r="A37" s="151" t="s">
        <v>16</v>
      </c>
      <c r="B37" s="10" t="str">
        <f t="shared" si="0"/>
        <v>Armenia</v>
      </c>
      <c r="C37" s="151" t="str">
        <f t="shared" si="1"/>
        <v>in Armenia</v>
      </c>
    </row>
    <row r="38" spans="1:3">
      <c r="A38" s="151" t="s">
        <v>17</v>
      </c>
      <c r="B38" s="10" t="str">
        <f t="shared" si="0"/>
        <v>Aruba</v>
      </c>
      <c r="C38" s="151" t="str">
        <f t="shared" si="1"/>
        <v>in Aruba</v>
      </c>
    </row>
    <row r="39" spans="1:3">
      <c r="A39" s="151" t="s">
        <v>18</v>
      </c>
      <c r="B39" s="10" t="str">
        <f t="shared" si="0"/>
        <v>Australia</v>
      </c>
      <c r="C39" s="151" t="str">
        <f t="shared" si="1"/>
        <v>in Australia</v>
      </c>
    </row>
    <row r="40" spans="1:3">
      <c r="A40" s="151" t="s">
        <v>19</v>
      </c>
      <c r="B40" s="10" t="str">
        <f t="shared" si="0"/>
        <v>Austria</v>
      </c>
      <c r="C40" s="151" t="str">
        <f t="shared" si="1"/>
        <v>in Austria</v>
      </c>
    </row>
    <row r="41" spans="1:3">
      <c r="A41" s="151" t="s">
        <v>20</v>
      </c>
      <c r="B41" s="10" t="str">
        <f t="shared" si="0"/>
        <v>Azerbaijan</v>
      </c>
      <c r="C41" s="151" t="str">
        <f t="shared" si="1"/>
        <v>in Azerbaijan</v>
      </c>
    </row>
    <row r="42" spans="1:3">
      <c r="A42" s="151" t="s">
        <v>21</v>
      </c>
      <c r="B42" s="10" t="str">
        <f t="shared" si="0"/>
        <v>Bahamas</v>
      </c>
      <c r="C42" s="151" t="str">
        <f t="shared" si="1"/>
        <v>in Bahamas</v>
      </c>
    </row>
    <row r="43" spans="1:3">
      <c r="A43" s="151" t="s">
        <v>22</v>
      </c>
      <c r="B43" s="10" t="str">
        <f t="shared" si="0"/>
        <v>Bahrain</v>
      </c>
      <c r="C43" s="151" t="str">
        <f t="shared" si="1"/>
        <v>in Bahrain</v>
      </c>
    </row>
    <row r="44" spans="1:3">
      <c r="A44" s="151" t="s">
        <v>23</v>
      </c>
      <c r="B44" s="10" t="str">
        <f t="shared" si="0"/>
        <v>Bangladesh</v>
      </c>
      <c r="C44" s="151" t="str">
        <f t="shared" si="1"/>
        <v>in Bangladesh</v>
      </c>
    </row>
    <row r="45" spans="1:3">
      <c r="A45" s="151" t="s">
        <v>24</v>
      </c>
      <c r="B45" s="10" t="str">
        <f t="shared" si="0"/>
        <v>Barbados</v>
      </c>
      <c r="C45" s="151" t="str">
        <f t="shared" si="1"/>
        <v>in Barbados</v>
      </c>
    </row>
    <row r="46" spans="1:3">
      <c r="A46" s="151" t="s">
        <v>25</v>
      </c>
      <c r="B46" s="10" t="str">
        <f t="shared" si="0"/>
        <v>Belarus</v>
      </c>
      <c r="C46" s="151" t="str">
        <f t="shared" si="1"/>
        <v>in Belarus</v>
      </c>
    </row>
    <row r="47" spans="1:3">
      <c r="A47" s="151" t="s">
        <v>26</v>
      </c>
      <c r="B47" s="10" t="str">
        <f t="shared" si="0"/>
        <v>Belgium</v>
      </c>
      <c r="C47" s="151" t="str">
        <f t="shared" si="1"/>
        <v>in Belgium</v>
      </c>
    </row>
    <row r="48" spans="1:3">
      <c r="A48" s="151" t="s">
        <v>27</v>
      </c>
      <c r="B48" s="10" t="str">
        <f t="shared" si="0"/>
        <v>Belize</v>
      </c>
      <c r="C48" s="151" t="str">
        <f t="shared" si="1"/>
        <v>in Belize</v>
      </c>
    </row>
    <row r="49" spans="1:3">
      <c r="A49" s="151" t="s">
        <v>28</v>
      </c>
      <c r="B49" s="10" t="str">
        <f t="shared" si="0"/>
        <v>Benin</v>
      </c>
      <c r="C49" s="151" t="str">
        <f t="shared" si="1"/>
        <v>in Benin</v>
      </c>
    </row>
    <row r="50" spans="1:3">
      <c r="A50" s="151" t="s">
        <v>29</v>
      </c>
      <c r="B50" s="10" t="str">
        <f t="shared" si="0"/>
        <v>Bermuda</v>
      </c>
      <c r="C50" s="151" t="str">
        <f t="shared" si="1"/>
        <v>in Bermuda</v>
      </c>
    </row>
    <row r="51" spans="1:3">
      <c r="A51" s="151" t="s">
        <v>30</v>
      </c>
      <c r="B51" s="10" t="str">
        <f t="shared" si="0"/>
        <v>Bhutan</v>
      </c>
      <c r="C51" s="151" t="str">
        <f t="shared" si="1"/>
        <v>in Bhutan</v>
      </c>
    </row>
    <row r="52" spans="1:3">
      <c r="A52" s="151" t="s">
        <v>31</v>
      </c>
      <c r="B52" s="10" t="str">
        <f t="shared" si="0"/>
        <v>Bolivia (Plurinational State of)</v>
      </c>
      <c r="C52" s="151" t="str">
        <f t="shared" si="1"/>
        <v>in Bolivia (Plurinational State of)</v>
      </c>
    </row>
    <row r="53" spans="1:3">
      <c r="A53" s="151" t="s">
        <v>32</v>
      </c>
      <c r="B53" s="10" t="str">
        <f t="shared" si="0"/>
        <v>Bonaire, Sint Eustatius and Saba</v>
      </c>
      <c r="C53" s="151" t="str">
        <f t="shared" si="1"/>
        <v>in Bonaire, Sint Eustatius and Saba</v>
      </c>
    </row>
    <row r="54" spans="1:3">
      <c r="A54" s="151" t="s">
        <v>33</v>
      </c>
      <c r="B54" s="10" t="str">
        <f t="shared" si="0"/>
        <v>Bosnia and Herzegovina</v>
      </c>
      <c r="C54" s="151" t="str">
        <f t="shared" si="1"/>
        <v>in Bosnia and Herzegovina</v>
      </c>
    </row>
    <row r="55" spans="1:3">
      <c r="A55" s="151" t="s">
        <v>34</v>
      </c>
      <c r="B55" s="10" t="str">
        <f t="shared" si="0"/>
        <v>Botswana</v>
      </c>
      <c r="C55" s="151" t="str">
        <f t="shared" si="1"/>
        <v>in Botswana</v>
      </c>
    </row>
    <row r="56" spans="1:3">
      <c r="A56" s="151" t="s">
        <v>35</v>
      </c>
      <c r="B56" s="10" t="str">
        <f t="shared" si="0"/>
        <v>Brazil</v>
      </c>
      <c r="C56" s="151" t="str">
        <f t="shared" si="1"/>
        <v>in Brazil</v>
      </c>
    </row>
    <row r="57" spans="1:3">
      <c r="A57" s="151" t="s">
        <v>36</v>
      </c>
      <c r="B57" s="10" t="str">
        <f t="shared" si="0"/>
        <v>British Virgin Islands</v>
      </c>
      <c r="C57" s="151" t="str">
        <f t="shared" si="1"/>
        <v>in British Virgin Islands</v>
      </c>
    </row>
    <row r="58" spans="1:3">
      <c r="A58" s="151" t="s">
        <v>37</v>
      </c>
      <c r="B58" s="10" t="str">
        <f t="shared" si="0"/>
        <v>Brunei Darussalam</v>
      </c>
      <c r="C58" s="151" t="str">
        <f t="shared" si="1"/>
        <v>in Brunei Darussalam</v>
      </c>
    </row>
    <row r="59" spans="1:3">
      <c r="A59" s="151" t="s">
        <v>38</v>
      </c>
      <c r="B59" s="10" t="str">
        <f t="shared" si="0"/>
        <v>Bulgaria</v>
      </c>
      <c r="C59" s="151" t="str">
        <f t="shared" si="1"/>
        <v>in Bulgaria</v>
      </c>
    </row>
    <row r="60" spans="1:3">
      <c r="A60" s="151" t="s">
        <v>39</v>
      </c>
      <c r="B60" s="10" t="str">
        <f t="shared" si="0"/>
        <v>Burkina Faso</v>
      </c>
      <c r="C60" s="151" t="str">
        <f t="shared" si="1"/>
        <v>in Burkina Faso</v>
      </c>
    </row>
    <row r="61" spans="1:3">
      <c r="A61" s="151" t="s">
        <v>40</v>
      </c>
      <c r="B61" s="10" t="str">
        <f t="shared" si="0"/>
        <v>Burundi</v>
      </c>
      <c r="C61" s="151" t="str">
        <f t="shared" si="1"/>
        <v>in Burundi</v>
      </c>
    </row>
    <row r="62" spans="1:3">
      <c r="A62" s="151" t="s">
        <v>41</v>
      </c>
      <c r="B62" s="10" t="str">
        <f t="shared" si="0"/>
        <v>Cabo Verde</v>
      </c>
      <c r="C62" s="151" t="str">
        <f t="shared" si="1"/>
        <v>in Cabo Verde</v>
      </c>
    </row>
    <row r="63" spans="1:3">
      <c r="A63" s="151" t="s">
        <v>42</v>
      </c>
      <c r="B63" s="10" t="str">
        <f t="shared" si="0"/>
        <v>Cambodia</v>
      </c>
      <c r="C63" s="151" t="str">
        <f t="shared" si="1"/>
        <v>in Cambodia</v>
      </c>
    </row>
    <row r="64" spans="1:3">
      <c r="A64" s="151" t="s">
        <v>43</v>
      </c>
      <c r="B64" s="10" t="str">
        <f t="shared" si="0"/>
        <v>Cameroon</v>
      </c>
      <c r="C64" s="151" t="str">
        <f t="shared" si="1"/>
        <v>in Cameroon</v>
      </c>
    </row>
    <row r="65" spans="1:3">
      <c r="A65" s="151" t="s">
        <v>44</v>
      </c>
      <c r="B65" s="10" t="str">
        <f t="shared" si="0"/>
        <v>Canada</v>
      </c>
      <c r="C65" s="151" t="str">
        <f t="shared" si="1"/>
        <v>in Canada</v>
      </c>
    </row>
    <row r="66" spans="1:3">
      <c r="A66" s="151" t="s">
        <v>45</v>
      </c>
      <c r="B66" s="10" t="str">
        <f t="shared" si="0"/>
        <v>Cayman Islands</v>
      </c>
      <c r="C66" s="151" t="str">
        <f t="shared" si="1"/>
        <v>in Cayman Islands</v>
      </c>
    </row>
    <row r="67" spans="1:3">
      <c r="A67" s="151" t="s">
        <v>46</v>
      </c>
      <c r="B67" s="10" t="str">
        <f t="shared" si="0"/>
        <v>Central African Republic</v>
      </c>
      <c r="C67" s="151" t="str">
        <f t="shared" si="1"/>
        <v>in Central African Republic</v>
      </c>
    </row>
    <row r="68" spans="1:3">
      <c r="A68" s="151" t="s">
        <v>47</v>
      </c>
      <c r="B68" s="10" t="str">
        <f t="shared" si="0"/>
        <v>Chad</v>
      </c>
      <c r="C68" s="151" t="str">
        <f t="shared" si="1"/>
        <v>in Chad</v>
      </c>
    </row>
    <row r="69" spans="1:3">
      <c r="A69" s="151" t="s">
        <v>48</v>
      </c>
      <c r="B69" s="10" t="str">
        <f t="shared" si="0"/>
        <v>Channel Islands</v>
      </c>
      <c r="C69" s="151" t="str">
        <f t="shared" si="1"/>
        <v>in Channel Islands</v>
      </c>
    </row>
    <row r="70" spans="1:3">
      <c r="A70" s="152" t="s">
        <v>49</v>
      </c>
      <c r="B70" s="10" t="str">
        <f t="shared" si="0"/>
        <v>Chile</v>
      </c>
      <c r="C70" s="151" t="str">
        <f t="shared" si="1"/>
        <v>in Chile</v>
      </c>
    </row>
    <row r="71" spans="1:3">
      <c r="A71" s="151" t="s">
        <v>50</v>
      </c>
      <c r="B71" s="10" t="str">
        <f t="shared" si="0"/>
        <v>China</v>
      </c>
      <c r="C71" s="151" t="str">
        <f t="shared" si="1"/>
        <v>in China</v>
      </c>
    </row>
    <row r="72" spans="1:3">
      <c r="A72" s="151" t="s">
        <v>51</v>
      </c>
      <c r="B72" s="10" t="str">
        <f t="shared" si="0"/>
        <v>China, Hong Kong Special Administrative Region</v>
      </c>
      <c r="C72" s="151" t="str">
        <f t="shared" si="1"/>
        <v>in China, Hong Kong Special Administrative Region</v>
      </c>
    </row>
    <row r="73" spans="1:3" ht="25">
      <c r="A73" s="151" t="s">
        <v>52</v>
      </c>
      <c r="B73" s="10" t="str">
        <f t="shared" si="0"/>
        <v>China, Macao Special Administrative Region</v>
      </c>
      <c r="C73" s="151" t="str">
        <f t="shared" si="1"/>
        <v>in China, Macao Special Administrative Region</v>
      </c>
    </row>
    <row r="74" spans="1:3" ht="25">
      <c r="A74" s="151" t="s">
        <v>53</v>
      </c>
      <c r="B74" s="10" t="str">
        <f t="shared" si="0"/>
        <v>Colombia</v>
      </c>
      <c r="C74" s="151" t="str">
        <f t="shared" si="1"/>
        <v>in Colombia</v>
      </c>
    </row>
    <row r="75" spans="1:3">
      <c r="A75" s="151" t="s">
        <v>54</v>
      </c>
      <c r="B75" s="10" t="str">
        <f t="shared" si="0"/>
        <v>Comoros</v>
      </c>
      <c r="C75" s="151" t="str">
        <f t="shared" si="1"/>
        <v>in Comoros</v>
      </c>
    </row>
    <row r="76" spans="1:3">
      <c r="A76" s="151" t="s">
        <v>55</v>
      </c>
      <c r="B76" s="10" t="str">
        <f t="shared" si="0"/>
        <v>Congo</v>
      </c>
      <c r="C76" s="151" t="str">
        <f t="shared" si="1"/>
        <v>in Congo</v>
      </c>
    </row>
    <row r="77" spans="1:3">
      <c r="A77" s="151" t="s">
        <v>56</v>
      </c>
      <c r="B77" s="10" t="str">
        <f t="shared" si="0"/>
        <v>Cook Islands</v>
      </c>
      <c r="C77" s="151" t="str">
        <f t="shared" si="1"/>
        <v>in Cook Islands</v>
      </c>
    </row>
    <row r="78" spans="1:3">
      <c r="A78" s="151" t="s">
        <v>57</v>
      </c>
      <c r="B78" s="10" t="str">
        <f t="shared" si="0"/>
        <v>Costa Rica</v>
      </c>
      <c r="C78" s="151" t="str">
        <f t="shared" si="1"/>
        <v>in Costa Rica</v>
      </c>
    </row>
    <row r="79" spans="1:3">
      <c r="A79" s="151" t="s">
        <v>58</v>
      </c>
      <c r="B79" s="10" t="str">
        <f t="shared" si="0"/>
        <v>Côte d'Ivoire</v>
      </c>
      <c r="C79" s="151" t="str">
        <f t="shared" si="1"/>
        <v>in Côte d'Ivoire</v>
      </c>
    </row>
    <row r="80" spans="1:3">
      <c r="A80" s="151" t="s">
        <v>59</v>
      </c>
      <c r="B80" s="10" t="str">
        <f t="shared" si="0"/>
        <v>Croatia</v>
      </c>
      <c r="C80" s="151" t="str">
        <f t="shared" si="1"/>
        <v>in Croatia</v>
      </c>
    </row>
    <row r="81" spans="1:3">
      <c r="A81" s="151" t="s">
        <v>60</v>
      </c>
      <c r="B81" s="10" t="str">
        <f t="shared" si="0"/>
        <v>Cuba</v>
      </c>
      <c r="C81" s="151" t="str">
        <f t="shared" si="1"/>
        <v>in Cuba</v>
      </c>
    </row>
    <row r="82" spans="1:3">
      <c r="A82" s="151" t="s">
        <v>61</v>
      </c>
      <c r="B82" s="10" t="str">
        <f t="shared" si="0"/>
        <v>Curaçao</v>
      </c>
      <c r="C82" s="151" t="str">
        <f t="shared" si="1"/>
        <v>in Curaçao</v>
      </c>
    </row>
    <row r="83" spans="1:3">
      <c r="A83" s="151" t="s">
        <v>62</v>
      </c>
      <c r="B83" s="10" t="str">
        <f t="shared" si="0"/>
        <v>Cyprus</v>
      </c>
      <c r="C83" s="151" t="str">
        <f t="shared" si="1"/>
        <v>in Cyprus</v>
      </c>
    </row>
    <row r="84" spans="1:3">
      <c r="A84" s="151" t="s">
        <v>63</v>
      </c>
      <c r="B84" s="10" t="str">
        <f t="shared" si="0"/>
        <v>Czech Republic</v>
      </c>
      <c r="C84" s="151" t="str">
        <f t="shared" si="1"/>
        <v>in Czech Republic</v>
      </c>
    </row>
    <row r="85" spans="1:3">
      <c r="A85" s="151" t="s">
        <v>64</v>
      </c>
      <c r="B85" s="10" t="str">
        <f t="shared" si="0"/>
        <v>Democratic People's Republic of Korea</v>
      </c>
      <c r="C85" s="151" t="str">
        <f t="shared" si="1"/>
        <v>in Democratic People's Republic of Korea</v>
      </c>
    </row>
    <row r="86" spans="1:3" ht="25">
      <c r="A86" s="151" t="s">
        <v>65</v>
      </c>
      <c r="B86" s="10" t="str">
        <f t="shared" si="0"/>
        <v>Democratic Republic of the Congo</v>
      </c>
      <c r="C86" s="151" t="str">
        <f t="shared" si="1"/>
        <v>in Democratic Republic of the Congo</v>
      </c>
    </row>
    <row r="87" spans="1:3" ht="25">
      <c r="A87" s="151" t="s">
        <v>66</v>
      </c>
      <c r="B87" s="10" t="str">
        <f t="shared" si="0"/>
        <v>Denmark</v>
      </c>
      <c r="C87" s="151" t="str">
        <f t="shared" si="1"/>
        <v>in Denmark</v>
      </c>
    </row>
    <row r="88" spans="1:3">
      <c r="A88" s="151" t="s">
        <v>67</v>
      </c>
      <c r="B88" s="10" t="str">
        <f t="shared" si="0"/>
        <v>Djibouti</v>
      </c>
      <c r="C88" s="151" t="str">
        <f t="shared" si="1"/>
        <v>in Djibouti</v>
      </c>
    </row>
    <row r="89" spans="1:3">
      <c r="A89" s="151" t="s">
        <v>68</v>
      </c>
      <c r="B89" s="10" t="str">
        <f t="shared" si="0"/>
        <v>Dominica</v>
      </c>
      <c r="C89" s="151" t="str">
        <f t="shared" si="1"/>
        <v>in Dominica</v>
      </c>
    </row>
    <row r="90" spans="1:3">
      <c r="A90" s="151" t="s">
        <v>69</v>
      </c>
      <c r="B90" s="10" t="str">
        <f t="shared" si="0"/>
        <v>Dominican Republic</v>
      </c>
      <c r="C90" s="151" t="str">
        <f t="shared" si="1"/>
        <v>in Dominican Republic</v>
      </c>
    </row>
    <row r="91" spans="1:3">
      <c r="A91" s="151" t="s">
        <v>70</v>
      </c>
      <c r="B91" s="10" t="str">
        <f t="shared" ref="B91:B155" si="2" xml:space="preserve"> "" &amp; A92</f>
        <v>Ecuador</v>
      </c>
      <c r="C91" s="151" t="str">
        <f t="shared" ref="C91:C155" si="3" xml:space="preserve"> "in " &amp; A92 &amp; ""</f>
        <v>in Ecuador</v>
      </c>
    </row>
    <row r="92" spans="1:3">
      <c r="A92" s="151" t="s">
        <v>71</v>
      </c>
      <c r="B92" s="10" t="str">
        <f t="shared" si="2"/>
        <v>Egypt</v>
      </c>
      <c r="C92" s="151" t="str">
        <f t="shared" si="3"/>
        <v>in Egypt</v>
      </c>
    </row>
    <row r="93" spans="1:3">
      <c r="A93" s="151" t="s">
        <v>72</v>
      </c>
      <c r="B93" s="10" t="str">
        <f t="shared" si="2"/>
        <v>El Salvador</v>
      </c>
      <c r="C93" s="151" t="str">
        <f t="shared" si="3"/>
        <v>in El Salvador</v>
      </c>
    </row>
    <row r="94" spans="1:3">
      <c r="A94" s="151" t="s">
        <v>73</v>
      </c>
      <c r="B94" s="10" t="str">
        <f t="shared" si="2"/>
        <v>Equatorial Guinea</v>
      </c>
      <c r="C94" s="151" t="str">
        <f t="shared" si="3"/>
        <v>in Equatorial Guinea</v>
      </c>
    </row>
    <row r="95" spans="1:3">
      <c r="A95" s="151" t="s">
        <v>74</v>
      </c>
      <c r="B95" s="10" t="str">
        <f t="shared" si="2"/>
        <v>Eritrea</v>
      </c>
      <c r="C95" s="151" t="str">
        <f t="shared" si="3"/>
        <v>in Eritrea</v>
      </c>
    </row>
    <row r="96" spans="1:3">
      <c r="A96" s="151" t="s">
        <v>75</v>
      </c>
      <c r="B96" s="10" t="str">
        <f t="shared" si="2"/>
        <v>Estonia</v>
      </c>
      <c r="C96" s="151" t="str">
        <f t="shared" si="3"/>
        <v>in Estonia</v>
      </c>
    </row>
    <row r="97" spans="1:3">
      <c r="A97" s="151" t="s">
        <v>76</v>
      </c>
      <c r="B97" s="10" t="str">
        <f t="shared" si="2"/>
        <v>Ethiopia</v>
      </c>
      <c r="C97" s="151" t="str">
        <f t="shared" si="3"/>
        <v>in Ethiopia</v>
      </c>
    </row>
    <row r="98" spans="1:3">
      <c r="A98" s="151" t="s">
        <v>77</v>
      </c>
      <c r="B98" s="10" t="str">
        <f t="shared" si="2"/>
        <v>Faeroe Islands</v>
      </c>
      <c r="C98" s="151" t="str">
        <f t="shared" si="3"/>
        <v>in Faeroe Islands</v>
      </c>
    </row>
    <row r="99" spans="1:3">
      <c r="A99" s="151" t="s">
        <v>78</v>
      </c>
      <c r="B99" s="10" t="str">
        <f t="shared" si="2"/>
        <v>Falkland Islands (Malvinas)</v>
      </c>
      <c r="C99" s="151" t="str">
        <f t="shared" si="3"/>
        <v>in Falkland Islands (Malvinas)</v>
      </c>
    </row>
    <row r="100" spans="1:3">
      <c r="A100" s="151" t="s">
        <v>79</v>
      </c>
      <c r="B100" s="10" t="str">
        <f t="shared" si="2"/>
        <v>Fiji</v>
      </c>
      <c r="C100" s="151" t="str">
        <f t="shared" si="3"/>
        <v>in Fiji</v>
      </c>
    </row>
    <row r="101" spans="1:3">
      <c r="A101" s="151" t="s">
        <v>80</v>
      </c>
      <c r="B101" s="10" t="str">
        <f t="shared" si="2"/>
        <v>Finland</v>
      </c>
      <c r="C101" s="151" t="str">
        <f t="shared" si="3"/>
        <v>in Finland</v>
      </c>
    </row>
    <row r="102" spans="1:3">
      <c r="A102" s="151" t="s">
        <v>81</v>
      </c>
      <c r="B102" s="10" t="str">
        <f t="shared" si="2"/>
        <v>France</v>
      </c>
      <c r="C102" s="151" t="str">
        <f t="shared" si="3"/>
        <v>in France</v>
      </c>
    </row>
    <row r="103" spans="1:3">
      <c r="A103" s="151" t="s">
        <v>82</v>
      </c>
      <c r="B103" s="10" t="str">
        <f t="shared" si="2"/>
        <v>French Guiana</v>
      </c>
      <c r="C103" s="151" t="str">
        <f t="shared" si="3"/>
        <v>in French Guiana</v>
      </c>
    </row>
    <row r="104" spans="1:3">
      <c r="A104" s="151" t="s">
        <v>83</v>
      </c>
      <c r="B104" s="10" t="str">
        <f t="shared" si="2"/>
        <v>French Polynesia</v>
      </c>
      <c r="C104" s="151" t="str">
        <f t="shared" si="3"/>
        <v>in French Polynesia</v>
      </c>
    </row>
    <row r="105" spans="1:3">
      <c r="A105" s="151" t="s">
        <v>84</v>
      </c>
      <c r="B105" s="10" t="str">
        <f t="shared" si="2"/>
        <v>Gabon</v>
      </c>
      <c r="C105" s="151" t="str">
        <f t="shared" si="3"/>
        <v>in Gabon</v>
      </c>
    </row>
    <row r="106" spans="1:3">
      <c r="A106" s="151" t="s">
        <v>85</v>
      </c>
      <c r="B106" s="10" t="str">
        <f t="shared" si="2"/>
        <v>Gambia</v>
      </c>
      <c r="C106" s="151" t="str">
        <f t="shared" si="3"/>
        <v>in Gambia</v>
      </c>
    </row>
    <row r="107" spans="1:3">
      <c r="A107" s="151" t="s">
        <v>86</v>
      </c>
      <c r="B107" s="10" t="str">
        <f t="shared" si="2"/>
        <v>Georgia</v>
      </c>
      <c r="C107" s="151" t="str">
        <f t="shared" si="3"/>
        <v>in Georgia</v>
      </c>
    </row>
    <row r="108" spans="1:3">
      <c r="A108" s="151" t="s">
        <v>87</v>
      </c>
      <c r="B108" s="10" t="str">
        <f t="shared" si="2"/>
        <v>Germany</v>
      </c>
      <c r="C108" s="151" t="str">
        <f t="shared" si="3"/>
        <v>in Germany</v>
      </c>
    </row>
    <row r="109" spans="1:3">
      <c r="A109" s="151" t="s">
        <v>88</v>
      </c>
      <c r="B109" s="10" t="str">
        <f t="shared" si="2"/>
        <v>Ghana</v>
      </c>
      <c r="C109" s="151" t="str">
        <f t="shared" si="3"/>
        <v>in Ghana</v>
      </c>
    </row>
    <row r="110" spans="1:3">
      <c r="A110" s="151" t="s">
        <v>89</v>
      </c>
      <c r="B110" s="10" t="str">
        <f t="shared" si="2"/>
        <v>Gibraltar</v>
      </c>
      <c r="C110" s="151" t="str">
        <f t="shared" si="3"/>
        <v>in Gibraltar</v>
      </c>
    </row>
    <row r="111" spans="1:3">
      <c r="A111" s="151" t="s">
        <v>90</v>
      </c>
      <c r="B111" s="10" t="str">
        <f t="shared" si="2"/>
        <v>Greece</v>
      </c>
      <c r="C111" s="151" t="str">
        <f t="shared" si="3"/>
        <v>in Greece</v>
      </c>
    </row>
    <row r="112" spans="1:3">
      <c r="A112" s="151" t="s">
        <v>91</v>
      </c>
      <c r="B112" s="10" t="str">
        <f t="shared" si="2"/>
        <v>Greenland</v>
      </c>
      <c r="C112" s="151" t="str">
        <f t="shared" si="3"/>
        <v>in Greenland</v>
      </c>
    </row>
    <row r="113" spans="1:3">
      <c r="A113" s="151" t="s">
        <v>92</v>
      </c>
      <c r="B113" s="10" t="str">
        <f t="shared" si="2"/>
        <v>Grenada</v>
      </c>
      <c r="C113" s="151" t="str">
        <f t="shared" si="3"/>
        <v>in Grenada</v>
      </c>
    </row>
    <row r="114" spans="1:3">
      <c r="A114" s="151" t="s">
        <v>93</v>
      </c>
      <c r="B114" s="10" t="str">
        <f t="shared" si="2"/>
        <v>Guadeloupe</v>
      </c>
      <c r="C114" s="151" t="str">
        <f t="shared" si="3"/>
        <v>in Guadeloupe</v>
      </c>
    </row>
    <row r="115" spans="1:3">
      <c r="A115" s="151" t="s">
        <v>94</v>
      </c>
      <c r="B115" s="10" t="str">
        <f t="shared" si="2"/>
        <v>Guam</v>
      </c>
      <c r="C115" s="151" t="str">
        <f t="shared" si="3"/>
        <v>in Guam</v>
      </c>
    </row>
    <row r="116" spans="1:3">
      <c r="A116" s="151" t="s">
        <v>95</v>
      </c>
      <c r="B116" s="10" t="str">
        <f t="shared" si="2"/>
        <v>Guatemala</v>
      </c>
      <c r="C116" s="151" t="str">
        <f t="shared" si="3"/>
        <v>in Guatemala</v>
      </c>
    </row>
    <row r="117" spans="1:3">
      <c r="A117" s="151" t="s">
        <v>96</v>
      </c>
      <c r="B117" s="10" t="str">
        <f t="shared" si="2"/>
        <v>Guernsey</v>
      </c>
      <c r="C117" s="151" t="str">
        <f t="shared" si="3"/>
        <v>in Guernsey</v>
      </c>
    </row>
    <row r="118" spans="1:3">
      <c r="A118" s="151" t="s">
        <v>97</v>
      </c>
      <c r="B118" s="10" t="str">
        <f t="shared" si="2"/>
        <v>Guinea</v>
      </c>
      <c r="C118" s="151" t="str">
        <f t="shared" si="3"/>
        <v>in Guinea</v>
      </c>
    </row>
    <row r="119" spans="1:3">
      <c r="A119" s="151" t="s">
        <v>98</v>
      </c>
      <c r="B119" s="10" t="str">
        <f t="shared" si="2"/>
        <v>Guinea-Bissau</v>
      </c>
      <c r="C119" s="151" t="str">
        <f t="shared" si="3"/>
        <v>in Guinea-Bissau</v>
      </c>
    </row>
    <row r="120" spans="1:3">
      <c r="A120" s="151" t="s">
        <v>99</v>
      </c>
      <c r="B120" s="10" t="str">
        <f t="shared" si="2"/>
        <v>Guyana</v>
      </c>
      <c r="C120" s="151" t="str">
        <f t="shared" si="3"/>
        <v>in Guyana</v>
      </c>
    </row>
    <row r="121" spans="1:3">
      <c r="A121" s="151" t="s">
        <v>100</v>
      </c>
      <c r="B121" s="10" t="str">
        <f t="shared" si="2"/>
        <v>Haiti</v>
      </c>
      <c r="C121" s="151" t="str">
        <f t="shared" si="3"/>
        <v>in Haiti</v>
      </c>
    </row>
    <row r="122" spans="1:3">
      <c r="A122" s="151" t="s">
        <v>101</v>
      </c>
      <c r="B122" s="10" t="str">
        <f t="shared" si="2"/>
        <v>Holy See</v>
      </c>
      <c r="C122" s="151" t="str">
        <f t="shared" si="3"/>
        <v>in Holy See</v>
      </c>
    </row>
    <row r="123" spans="1:3">
      <c r="A123" s="151" t="s">
        <v>102</v>
      </c>
      <c r="B123" s="10" t="str">
        <f t="shared" si="2"/>
        <v>Honduras</v>
      </c>
      <c r="C123" s="151" t="str">
        <f t="shared" si="3"/>
        <v>in Honduras</v>
      </c>
    </row>
    <row r="124" spans="1:3">
      <c r="A124" s="151" t="s">
        <v>103</v>
      </c>
      <c r="B124" s="10" t="str">
        <f t="shared" si="2"/>
        <v>Hungary</v>
      </c>
      <c r="C124" s="151" t="str">
        <f t="shared" si="3"/>
        <v>in Hungary</v>
      </c>
    </row>
    <row r="125" spans="1:3">
      <c r="A125" s="151" t="s">
        <v>104</v>
      </c>
      <c r="B125" s="10" t="str">
        <f t="shared" si="2"/>
        <v>Iceland</v>
      </c>
      <c r="C125" s="151" t="str">
        <f t="shared" si="3"/>
        <v>in Iceland</v>
      </c>
    </row>
    <row r="126" spans="1:3">
      <c r="A126" s="151" t="s">
        <v>105</v>
      </c>
      <c r="B126" s="10" t="str">
        <f t="shared" si="2"/>
        <v>India</v>
      </c>
      <c r="C126" s="151" t="str">
        <f t="shared" si="3"/>
        <v>in India</v>
      </c>
    </row>
    <row r="127" spans="1:3">
      <c r="A127" s="151" t="s">
        <v>106</v>
      </c>
      <c r="B127" s="10" t="str">
        <f t="shared" si="2"/>
        <v>Indonesia</v>
      </c>
      <c r="C127" s="151" t="str">
        <f t="shared" si="3"/>
        <v>in Indonesia</v>
      </c>
    </row>
    <row r="128" spans="1:3">
      <c r="A128" s="151" t="s">
        <v>107</v>
      </c>
      <c r="B128" s="10" t="str">
        <f t="shared" si="2"/>
        <v>Iran (Islamic Republic of)</v>
      </c>
      <c r="C128" s="151" t="str">
        <f t="shared" si="3"/>
        <v>in Iran (Islamic Republic of)</v>
      </c>
    </row>
    <row r="129" spans="1:3">
      <c r="A129" s="151" t="s">
        <v>108</v>
      </c>
      <c r="B129" s="10" t="str">
        <f t="shared" si="2"/>
        <v>Iraq</v>
      </c>
      <c r="C129" s="151" t="str">
        <f t="shared" si="3"/>
        <v>in Iraq</v>
      </c>
    </row>
    <row r="130" spans="1:3">
      <c r="A130" s="151" t="s">
        <v>109</v>
      </c>
      <c r="B130" s="10" t="str">
        <f t="shared" si="2"/>
        <v>Ireland</v>
      </c>
      <c r="C130" s="151" t="str">
        <f t="shared" si="3"/>
        <v>in Ireland</v>
      </c>
    </row>
    <row r="131" spans="1:3">
      <c r="A131" s="151" t="s">
        <v>110</v>
      </c>
      <c r="B131" s="10" t="str">
        <f t="shared" si="2"/>
        <v>Isle of Man</v>
      </c>
      <c r="C131" s="151" t="str">
        <f t="shared" si="3"/>
        <v>in Isle of Man</v>
      </c>
    </row>
    <row r="132" spans="1:3">
      <c r="A132" s="151" t="s">
        <v>111</v>
      </c>
      <c r="B132" s="10" t="str">
        <f t="shared" si="2"/>
        <v>Israel</v>
      </c>
      <c r="C132" s="151" t="str">
        <f t="shared" si="3"/>
        <v>in Israel</v>
      </c>
    </row>
    <row r="133" spans="1:3">
      <c r="A133" s="151" t="s">
        <v>112</v>
      </c>
      <c r="B133" s="10" t="str">
        <f t="shared" si="2"/>
        <v>Italy</v>
      </c>
      <c r="C133" s="151" t="str">
        <f t="shared" si="3"/>
        <v>in Italy</v>
      </c>
    </row>
    <row r="134" spans="1:3">
      <c r="A134" s="151" t="s">
        <v>113</v>
      </c>
      <c r="B134" s="10" t="str">
        <f t="shared" si="2"/>
        <v>Jamaica</v>
      </c>
      <c r="C134" s="151" t="str">
        <f t="shared" si="3"/>
        <v>in Jamaica</v>
      </c>
    </row>
    <row r="135" spans="1:3">
      <c r="A135" s="151" t="s">
        <v>114</v>
      </c>
      <c r="B135" s="10" t="str">
        <f t="shared" si="2"/>
        <v>Japan</v>
      </c>
      <c r="C135" s="151" t="str">
        <f t="shared" si="3"/>
        <v>in Japan</v>
      </c>
    </row>
    <row r="136" spans="1:3">
      <c r="A136" s="151" t="s">
        <v>115</v>
      </c>
      <c r="B136" s="10" t="str">
        <f t="shared" si="2"/>
        <v>Jersey</v>
      </c>
      <c r="C136" s="151" t="str">
        <f t="shared" si="3"/>
        <v>in Jersey</v>
      </c>
    </row>
    <row r="137" spans="1:3">
      <c r="A137" s="152" t="s">
        <v>116</v>
      </c>
      <c r="B137" s="10" t="str">
        <f t="shared" si="2"/>
        <v>Jordan</v>
      </c>
      <c r="C137" s="151" t="str">
        <f t="shared" si="3"/>
        <v>in Jordan</v>
      </c>
    </row>
    <row r="138" spans="1:3">
      <c r="A138" s="151" t="s">
        <v>117</v>
      </c>
      <c r="B138" s="10" t="str">
        <f t="shared" si="2"/>
        <v>Kazakhstan</v>
      </c>
      <c r="C138" s="151" t="str">
        <f t="shared" si="3"/>
        <v>in Kazakhstan</v>
      </c>
    </row>
    <row r="139" spans="1:3">
      <c r="A139" s="151" t="s">
        <v>118</v>
      </c>
      <c r="B139" s="10" t="str">
        <f t="shared" si="2"/>
        <v>Kenya</v>
      </c>
      <c r="C139" s="151" t="str">
        <f t="shared" si="3"/>
        <v>in Kenya</v>
      </c>
    </row>
    <row r="140" spans="1:3">
      <c r="A140" s="151" t="s">
        <v>119</v>
      </c>
      <c r="B140" s="10" t="str">
        <f t="shared" si="2"/>
        <v>Kiribati</v>
      </c>
      <c r="C140" s="151" t="str">
        <f t="shared" si="3"/>
        <v>in Kiribati</v>
      </c>
    </row>
    <row r="141" spans="1:3">
      <c r="A141" s="151" t="s">
        <v>120</v>
      </c>
      <c r="B141" s="10" t="str">
        <f t="shared" si="2"/>
        <v>Kosovo</v>
      </c>
      <c r="C141" s="151" t="str">
        <f t="shared" si="3"/>
        <v>in Kosovo</v>
      </c>
    </row>
    <row r="142" spans="1:3">
      <c r="A142" s="151" t="s">
        <v>402</v>
      </c>
      <c r="B142" s="10" t="str">
        <f t="shared" si="2"/>
        <v>Kuwait</v>
      </c>
      <c r="C142" s="151" t="str">
        <f t="shared" si="3"/>
        <v>in Kuwait</v>
      </c>
    </row>
    <row r="143" spans="1:3">
      <c r="A143" s="151" t="s">
        <v>121</v>
      </c>
      <c r="B143" s="10" t="str">
        <f t="shared" si="2"/>
        <v>Kyrgyzstan</v>
      </c>
      <c r="C143" s="151" t="str">
        <f t="shared" si="3"/>
        <v>in Kyrgyzstan</v>
      </c>
    </row>
    <row r="144" spans="1:3">
      <c r="A144" s="151" t="s">
        <v>122</v>
      </c>
      <c r="B144" s="10" t="str">
        <f t="shared" si="2"/>
        <v>Lao People's Democratic Republic</v>
      </c>
      <c r="C144" s="151" t="str">
        <f t="shared" si="3"/>
        <v>in Lao People's Democratic Republic</v>
      </c>
    </row>
    <row r="145" spans="1:3" ht="25">
      <c r="A145" s="151" t="s">
        <v>123</v>
      </c>
      <c r="B145" s="10" t="str">
        <f t="shared" si="2"/>
        <v>Latvia</v>
      </c>
      <c r="C145" s="151" t="str">
        <f t="shared" si="3"/>
        <v>in Latvia</v>
      </c>
    </row>
    <row r="146" spans="1:3">
      <c r="A146" s="151" t="s">
        <v>124</v>
      </c>
      <c r="B146" s="10" t="str">
        <f t="shared" si="2"/>
        <v>Lebanon</v>
      </c>
      <c r="C146" s="151" t="str">
        <f t="shared" si="3"/>
        <v>in Lebanon</v>
      </c>
    </row>
    <row r="147" spans="1:3">
      <c r="A147" s="151" t="s">
        <v>125</v>
      </c>
      <c r="B147" s="10" t="str">
        <f t="shared" si="2"/>
        <v>Lesotho</v>
      </c>
      <c r="C147" s="151" t="str">
        <f t="shared" si="3"/>
        <v>in Lesotho</v>
      </c>
    </row>
    <row r="148" spans="1:3">
      <c r="A148" s="151" t="s">
        <v>126</v>
      </c>
      <c r="B148" s="10" t="str">
        <f t="shared" si="2"/>
        <v>Liberia</v>
      </c>
      <c r="C148" s="151" t="str">
        <f t="shared" si="3"/>
        <v>in Liberia</v>
      </c>
    </row>
    <row r="149" spans="1:3">
      <c r="A149" s="151" t="s">
        <v>127</v>
      </c>
      <c r="B149" s="10" t="str">
        <f t="shared" si="2"/>
        <v>Libya</v>
      </c>
      <c r="C149" s="151" t="str">
        <f t="shared" si="3"/>
        <v>in Libya</v>
      </c>
    </row>
    <row r="150" spans="1:3">
      <c r="A150" s="151" t="s">
        <v>128</v>
      </c>
      <c r="B150" s="10" t="str">
        <f t="shared" si="2"/>
        <v>Liechtenstein</v>
      </c>
      <c r="C150" s="151" t="str">
        <f t="shared" si="3"/>
        <v>in Liechtenstein</v>
      </c>
    </row>
    <row r="151" spans="1:3">
      <c r="A151" s="151" t="s">
        <v>129</v>
      </c>
      <c r="B151" s="10" t="str">
        <f t="shared" si="2"/>
        <v>Lithuania</v>
      </c>
      <c r="C151" s="151" t="str">
        <f t="shared" si="3"/>
        <v>in Lithuania</v>
      </c>
    </row>
    <row r="152" spans="1:3">
      <c r="A152" s="151" t="s">
        <v>130</v>
      </c>
      <c r="B152" s="10" t="str">
        <f t="shared" si="2"/>
        <v>Luxembourg</v>
      </c>
      <c r="C152" s="151" t="str">
        <f t="shared" si="3"/>
        <v>in Luxembourg</v>
      </c>
    </row>
    <row r="153" spans="1:3">
      <c r="A153" s="151" t="s">
        <v>131</v>
      </c>
      <c r="B153" s="10" t="str">
        <f t="shared" si="2"/>
        <v>Madagascar</v>
      </c>
      <c r="C153" s="151" t="str">
        <f t="shared" si="3"/>
        <v>in Madagascar</v>
      </c>
    </row>
    <row r="154" spans="1:3">
      <c r="A154" s="151" t="s">
        <v>132</v>
      </c>
      <c r="B154" s="10" t="str">
        <f t="shared" si="2"/>
        <v>Malawi</v>
      </c>
      <c r="C154" s="151" t="str">
        <f t="shared" si="3"/>
        <v>in Malawi</v>
      </c>
    </row>
    <row r="155" spans="1:3">
      <c r="A155" s="151" t="s">
        <v>133</v>
      </c>
      <c r="B155" s="10" t="str">
        <f t="shared" si="2"/>
        <v>Malaysia</v>
      </c>
      <c r="C155" s="151" t="str">
        <f t="shared" si="3"/>
        <v>in Malaysia</v>
      </c>
    </row>
    <row r="156" spans="1:3">
      <c r="A156" s="151" t="s">
        <v>134</v>
      </c>
      <c r="B156" s="10" t="str">
        <f t="shared" ref="B156:B220" si="4" xml:space="preserve"> "" &amp; A157</f>
        <v>Maldives</v>
      </c>
      <c r="C156" s="151" t="str">
        <f t="shared" ref="C156:C220" si="5" xml:space="preserve"> "in " &amp; A157 &amp; ""</f>
        <v>in Maldives</v>
      </c>
    </row>
    <row r="157" spans="1:3">
      <c r="A157" s="151" t="s">
        <v>135</v>
      </c>
      <c r="B157" s="10" t="str">
        <f t="shared" si="4"/>
        <v>Mali</v>
      </c>
      <c r="C157" s="151" t="str">
        <f t="shared" si="5"/>
        <v>in Mali</v>
      </c>
    </row>
    <row r="158" spans="1:3">
      <c r="A158" s="151" t="s">
        <v>136</v>
      </c>
      <c r="B158" s="10" t="str">
        <f t="shared" si="4"/>
        <v>Malta</v>
      </c>
      <c r="C158" s="151" t="str">
        <f t="shared" si="5"/>
        <v>in Malta</v>
      </c>
    </row>
    <row r="159" spans="1:3">
      <c r="A159" s="151" t="s">
        <v>137</v>
      </c>
      <c r="B159" s="10" t="str">
        <f t="shared" si="4"/>
        <v>Marshall Islands</v>
      </c>
      <c r="C159" s="151" t="str">
        <f t="shared" si="5"/>
        <v>in Marshall Islands</v>
      </c>
    </row>
    <row r="160" spans="1:3">
      <c r="A160" s="151" t="s">
        <v>138</v>
      </c>
      <c r="B160" s="10" t="str">
        <f t="shared" si="4"/>
        <v>Martinique</v>
      </c>
      <c r="C160" s="151" t="str">
        <f t="shared" si="5"/>
        <v>in Martinique</v>
      </c>
    </row>
    <row r="161" spans="1:3">
      <c r="A161" s="151" t="s">
        <v>139</v>
      </c>
      <c r="B161" s="10" t="str">
        <f t="shared" si="4"/>
        <v>Mauritania</v>
      </c>
      <c r="C161" s="151" t="str">
        <f t="shared" si="5"/>
        <v>in Mauritania</v>
      </c>
    </row>
    <row r="162" spans="1:3">
      <c r="A162" s="151" t="s">
        <v>140</v>
      </c>
      <c r="B162" s="10" t="str">
        <f t="shared" si="4"/>
        <v>Mauritius</v>
      </c>
      <c r="C162" s="151" t="str">
        <f t="shared" si="5"/>
        <v>in Mauritius</v>
      </c>
    </row>
    <row r="163" spans="1:3">
      <c r="A163" s="151" t="s">
        <v>141</v>
      </c>
      <c r="B163" s="10" t="str">
        <f t="shared" si="4"/>
        <v>Mayotte</v>
      </c>
      <c r="C163" s="151" t="str">
        <f t="shared" si="5"/>
        <v>in Mayotte</v>
      </c>
    </row>
    <row r="164" spans="1:3">
      <c r="A164" s="152" t="s">
        <v>142</v>
      </c>
      <c r="B164" s="10" t="str">
        <f t="shared" si="4"/>
        <v>Mexico</v>
      </c>
      <c r="C164" s="151" t="str">
        <f t="shared" si="5"/>
        <v>in Mexico</v>
      </c>
    </row>
    <row r="165" spans="1:3">
      <c r="A165" s="151" t="s">
        <v>143</v>
      </c>
      <c r="B165" s="10" t="str">
        <f t="shared" si="4"/>
        <v>Micronesia (Federated States of)</v>
      </c>
      <c r="C165" s="151" t="str">
        <f t="shared" si="5"/>
        <v>in Micronesia (Federated States of)</v>
      </c>
    </row>
    <row r="166" spans="1:3">
      <c r="A166" s="151" t="s">
        <v>144</v>
      </c>
      <c r="B166" s="10" t="str">
        <f t="shared" si="4"/>
        <v>Monaco</v>
      </c>
      <c r="C166" s="151" t="str">
        <f t="shared" si="5"/>
        <v>in Monaco</v>
      </c>
    </row>
    <row r="167" spans="1:3">
      <c r="A167" s="151" t="s">
        <v>145</v>
      </c>
      <c r="B167" s="10" t="str">
        <f t="shared" si="4"/>
        <v>Mongolia</v>
      </c>
      <c r="C167" s="151" t="str">
        <f t="shared" si="5"/>
        <v>in Mongolia</v>
      </c>
    </row>
    <row r="168" spans="1:3">
      <c r="A168" s="151" t="s">
        <v>146</v>
      </c>
      <c r="B168" s="10" t="str">
        <f t="shared" si="4"/>
        <v>Montenegro</v>
      </c>
      <c r="C168" s="151" t="str">
        <f t="shared" si="5"/>
        <v>in Montenegro</v>
      </c>
    </row>
    <row r="169" spans="1:3">
      <c r="A169" s="151" t="s">
        <v>147</v>
      </c>
      <c r="B169" s="10" t="str">
        <f t="shared" si="4"/>
        <v>Montserrat</v>
      </c>
      <c r="C169" s="151" t="str">
        <f t="shared" si="5"/>
        <v>in Montserrat</v>
      </c>
    </row>
    <row r="170" spans="1:3">
      <c r="A170" s="151" t="s">
        <v>148</v>
      </c>
      <c r="B170" s="10" t="str">
        <f t="shared" si="4"/>
        <v>Morocco</v>
      </c>
      <c r="C170" s="151" t="str">
        <f t="shared" si="5"/>
        <v>in Morocco</v>
      </c>
    </row>
    <row r="171" spans="1:3">
      <c r="A171" s="151" t="s">
        <v>149</v>
      </c>
      <c r="B171" s="10" t="str">
        <f t="shared" si="4"/>
        <v>Mozambique</v>
      </c>
      <c r="C171" s="151" t="str">
        <f t="shared" si="5"/>
        <v>in Mozambique</v>
      </c>
    </row>
    <row r="172" spans="1:3">
      <c r="A172" s="151" t="s">
        <v>150</v>
      </c>
      <c r="B172" s="10" t="str">
        <f t="shared" si="4"/>
        <v>Myanmar</v>
      </c>
      <c r="C172" s="151" t="str">
        <f t="shared" si="5"/>
        <v>in Myanmar</v>
      </c>
    </row>
    <row r="173" spans="1:3">
      <c r="A173" s="151" t="s">
        <v>151</v>
      </c>
      <c r="B173" s="10" t="str">
        <f t="shared" si="4"/>
        <v>Namibia</v>
      </c>
      <c r="C173" s="151" t="str">
        <f t="shared" si="5"/>
        <v>in Namibia</v>
      </c>
    </row>
    <row r="174" spans="1:3">
      <c r="A174" s="151" t="s">
        <v>152</v>
      </c>
      <c r="B174" s="10" t="str">
        <f t="shared" si="4"/>
        <v>Nauru</v>
      </c>
      <c r="C174" s="151" t="str">
        <f t="shared" si="5"/>
        <v>in Nauru</v>
      </c>
    </row>
    <row r="175" spans="1:3">
      <c r="A175" s="151" t="s">
        <v>153</v>
      </c>
      <c r="B175" s="10" t="str">
        <f t="shared" si="4"/>
        <v>Nepal</v>
      </c>
      <c r="C175" s="151" t="str">
        <f t="shared" si="5"/>
        <v>in Nepal</v>
      </c>
    </row>
    <row r="176" spans="1:3">
      <c r="A176" s="151" t="s">
        <v>154</v>
      </c>
      <c r="B176" s="10" t="str">
        <f t="shared" si="4"/>
        <v>Netherlands</v>
      </c>
      <c r="C176" s="151" t="str">
        <f t="shared" si="5"/>
        <v>in Netherlands</v>
      </c>
    </row>
    <row r="177" spans="1:3">
      <c r="A177" s="151" t="s">
        <v>155</v>
      </c>
      <c r="B177" s="10" t="str">
        <f t="shared" si="4"/>
        <v>New Caledonia</v>
      </c>
      <c r="C177" s="151" t="str">
        <f t="shared" si="5"/>
        <v>in New Caledonia</v>
      </c>
    </row>
    <row r="178" spans="1:3">
      <c r="A178" s="151" t="s">
        <v>156</v>
      </c>
      <c r="B178" s="10" t="str">
        <f t="shared" si="4"/>
        <v>New Zealand</v>
      </c>
      <c r="C178" s="151" t="str">
        <f t="shared" si="5"/>
        <v>in New Zealand</v>
      </c>
    </row>
    <row r="179" spans="1:3">
      <c r="A179" s="151" t="s">
        <v>157</v>
      </c>
      <c r="B179" s="10" t="str">
        <f t="shared" si="4"/>
        <v>Nicaragua</v>
      </c>
      <c r="C179" s="151" t="str">
        <f t="shared" si="5"/>
        <v>in Nicaragua</v>
      </c>
    </row>
    <row r="180" spans="1:3">
      <c r="A180" s="151" t="s">
        <v>158</v>
      </c>
      <c r="B180" s="10" t="str">
        <f t="shared" si="4"/>
        <v>Niger</v>
      </c>
      <c r="C180" s="151" t="str">
        <f t="shared" si="5"/>
        <v>in Niger</v>
      </c>
    </row>
    <row r="181" spans="1:3">
      <c r="A181" s="151" t="s">
        <v>159</v>
      </c>
      <c r="B181" s="10" t="str">
        <f t="shared" si="4"/>
        <v>Nigeria</v>
      </c>
      <c r="C181" s="151" t="str">
        <f t="shared" si="5"/>
        <v>in Nigeria</v>
      </c>
    </row>
    <row r="182" spans="1:3">
      <c r="A182" s="151" t="s">
        <v>160</v>
      </c>
      <c r="B182" s="10" t="str">
        <f t="shared" si="4"/>
        <v>Niue</v>
      </c>
      <c r="C182" s="151" t="str">
        <f t="shared" si="5"/>
        <v>in Niue</v>
      </c>
    </row>
    <row r="183" spans="1:3">
      <c r="A183" s="151" t="s">
        <v>161</v>
      </c>
      <c r="B183" s="10" t="str">
        <f t="shared" si="4"/>
        <v>Norfolk Island</v>
      </c>
      <c r="C183" s="151" t="str">
        <f t="shared" si="5"/>
        <v>in Norfolk Island</v>
      </c>
    </row>
    <row r="184" spans="1:3">
      <c r="A184" s="151" t="s">
        <v>162</v>
      </c>
      <c r="B184" s="10" t="str">
        <f t="shared" si="4"/>
        <v>Northern Mariana Islands</v>
      </c>
      <c r="C184" s="151" t="str">
        <f t="shared" si="5"/>
        <v>in Northern Mariana Islands</v>
      </c>
    </row>
    <row r="185" spans="1:3">
      <c r="A185" s="151" t="s">
        <v>163</v>
      </c>
      <c r="B185" s="10" t="str">
        <f t="shared" si="4"/>
        <v>Norway</v>
      </c>
      <c r="C185" s="151" t="str">
        <f t="shared" si="5"/>
        <v>in Norway</v>
      </c>
    </row>
    <row r="186" spans="1:3">
      <c r="A186" s="151" t="s">
        <v>164</v>
      </c>
      <c r="B186" s="10" t="str">
        <f t="shared" si="4"/>
        <v>Oman</v>
      </c>
      <c r="C186" s="151" t="str">
        <f t="shared" si="5"/>
        <v>in Oman</v>
      </c>
    </row>
    <row r="187" spans="1:3">
      <c r="A187" s="151" t="s">
        <v>165</v>
      </c>
      <c r="B187" s="10" t="str">
        <f t="shared" si="4"/>
        <v>Pakistan</v>
      </c>
      <c r="C187" s="151" t="str">
        <f t="shared" si="5"/>
        <v>in Pakistan</v>
      </c>
    </row>
    <row r="188" spans="1:3">
      <c r="A188" s="151" t="s">
        <v>166</v>
      </c>
      <c r="B188" s="10" t="str">
        <f t="shared" si="4"/>
        <v>Palau</v>
      </c>
      <c r="C188" s="151" t="str">
        <f t="shared" si="5"/>
        <v>in Palau</v>
      </c>
    </row>
    <row r="189" spans="1:3">
      <c r="A189" s="151" t="s">
        <v>167</v>
      </c>
      <c r="B189" s="10" t="str">
        <f t="shared" si="4"/>
        <v>Panama</v>
      </c>
      <c r="C189" s="151" t="str">
        <f t="shared" si="5"/>
        <v>in Panama</v>
      </c>
    </row>
    <row r="190" spans="1:3">
      <c r="A190" s="151" t="s">
        <v>168</v>
      </c>
      <c r="B190" s="10" t="str">
        <f t="shared" si="4"/>
        <v>Papua New Guinea</v>
      </c>
      <c r="C190" s="151" t="str">
        <f t="shared" si="5"/>
        <v>in Papua New Guinea</v>
      </c>
    </row>
    <row r="191" spans="1:3">
      <c r="A191" s="151" t="s">
        <v>169</v>
      </c>
      <c r="B191" s="10" t="str">
        <f t="shared" si="4"/>
        <v>Paraguay</v>
      </c>
      <c r="C191" s="151" t="str">
        <f t="shared" si="5"/>
        <v>in Paraguay</v>
      </c>
    </row>
    <row r="192" spans="1:3">
      <c r="A192" s="151" t="s">
        <v>170</v>
      </c>
      <c r="B192" s="10" t="str">
        <f t="shared" si="4"/>
        <v>Peru</v>
      </c>
      <c r="C192" s="151" t="str">
        <f t="shared" si="5"/>
        <v>in Peru</v>
      </c>
    </row>
    <row r="193" spans="1:3">
      <c r="A193" s="151" t="s">
        <v>171</v>
      </c>
      <c r="B193" s="10" t="str">
        <f t="shared" si="4"/>
        <v>Philippines</v>
      </c>
      <c r="C193" s="151" t="str">
        <f t="shared" si="5"/>
        <v>in Philippines</v>
      </c>
    </row>
    <row r="194" spans="1:3">
      <c r="A194" s="151" t="s">
        <v>172</v>
      </c>
      <c r="B194" s="10" t="str">
        <f t="shared" si="4"/>
        <v>Pitcairn</v>
      </c>
      <c r="C194" s="151" t="str">
        <f t="shared" si="5"/>
        <v>in Pitcairn</v>
      </c>
    </row>
    <row r="195" spans="1:3">
      <c r="A195" s="151" t="s">
        <v>173</v>
      </c>
      <c r="B195" s="10" t="str">
        <f t="shared" si="4"/>
        <v>Poland</v>
      </c>
      <c r="C195" s="151" t="str">
        <f t="shared" si="5"/>
        <v>in Poland</v>
      </c>
    </row>
    <row r="196" spans="1:3">
      <c r="A196" s="151" t="s">
        <v>174</v>
      </c>
      <c r="B196" s="10" t="str">
        <f t="shared" si="4"/>
        <v>Portugal</v>
      </c>
      <c r="C196" s="151" t="str">
        <f t="shared" si="5"/>
        <v>in Portugal</v>
      </c>
    </row>
    <row r="197" spans="1:3">
      <c r="A197" s="151" t="s">
        <v>175</v>
      </c>
      <c r="B197" s="10" t="str">
        <f t="shared" si="4"/>
        <v>Puerto Rico</v>
      </c>
      <c r="C197" s="151" t="str">
        <f t="shared" si="5"/>
        <v>in Puerto Rico</v>
      </c>
    </row>
    <row r="198" spans="1:3">
      <c r="A198" s="151" t="s">
        <v>176</v>
      </c>
      <c r="B198" s="10" t="str">
        <f t="shared" si="4"/>
        <v>Qatar</v>
      </c>
      <c r="C198" s="151" t="str">
        <f t="shared" si="5"/>
        <v>in Qatar</v>
      </c>
    </row>
    <row r="199" spans="1:3">
      <c r="A199" s="151" t="s">
        <v>177</v>
      </c>
      <c r="B199" s="10" t="str">
        <f t="shared" si="4"/>
        <v>Republic of Korea</v>
      </c>
      <c r="C199" s="151" t="str">
        <f t="shared" si="5"/>
        <v>in Republic of Korea</v>
      </c>
    </row>
    <row r="200" spans="1:3">
      <c r="A200" s="151" t="s">
        <v>178</v>
      </c>
      <c r="B200" s="10" t="str">
        <f t="shared" si="4"/>
        <v>Republic of Moldova</v>
      </c>
      <c r="C200" s="151" t="str">
        <f t="shared" si="5"/>
        <v>in Republic of Moldova</v>
      </c>
    </row>
    <row r="201" spans="1:3">
      <c r="A201" s="151" t="s">
        <v>179</v>
      </c>
      <c r="B201" s="10" t="str">
        <f t="shared" si="4"/>
        <v>Republic of North Macedonia</v>
      </c>
      <c r="C201" s="151" t="str">
        <f t="shared" si="5"/>
        <v>in Republic of North Macedonia</v>
      </c>
    </row>
    <row r="202" spans="1:3">
      <c r="A202" s="151" t="s">
        <v>403</v>
      </c>
      <c r="B202" s="10" t="str">
        <f t="shared" si="4"/>
        <v>Réunion</v>
      </c>
      <c r="C202" s="151" t="str">
        <f t="shared" si="5"/>
        <v>in Réunion</v>
      </c>
    </row>
    <row r="203" spans="1:3">
      <c r="A203" s="151" t="s">
        <v>180</v>
      </c>
      <c r="B203" s="10" t="str">
        <f t="shared" si="4"/>
        <v>Romania</v>
      </c>
      <c r="C203" s="151" t="str">
        <f t="shared" si="5"/>
        <v>in Romania</v>
      </c>
    </row>
    <row r="204" spans="1:3">
      <c r="A204" s="151" t="s">
        <v>181</v>
      </c>
      <c r="B204" s="10" t="str">
        <f t="shared" si="4"/>
        <v>Russian Federation</v>
      </c>
      <c r="C204" s="151" t="str">
        <f t="shared" si="5"/>
        <v>in Russian Federation</v>
      </c>
    </row>
    <row r="205" spans="1:3">
      <c r="A205" s="151" t="s">
        <v>182</v>
      </c>
      <c r="B205" s="10" t="str">
        <f t="shared" si="4"/>
        <v>Rwanda</v>
      </c>
      <c r="C205" s="151" t="str">
        <f t="shared" si="5"/>
        <v>in Rwanda</v>
      </c>
    </row>
    <row r="206" spans="1:3">
      <c r="A206" s="151" t="s">
        <v>183</v>
      </c>
      <c r="B206" s="10" t="str">
        <f t="shared" si="4"/>
        <v>Saint Barthélemy</v>
      </c>
      <c r="C206" s="151" t="str">
        <f t="shared" si="5"/>
        <v>in Saint Barthélemy</v>
      </c>
    </row>
    <row r="207" spans="1:3">
      <c r="A207" s="151" t="s">
        <v>184</v>
      </c>
      <c r="B207" s="10" t="str">
        <f t="shared" si="4"/>
        <v>Saint Helena</v>
      </c>
      <c r="C207" s="151" t="str">
        <f t="shared" si="5"/>
        <v>in Saint Helena</v>
      </c>
    </row>
    <row r="208" spans="1:3">
      <c r="A208" s="151" t="s">
        <v>185</v>
      </c>
      <c r="B208" s="10" t="str">
        <f t="shared" si="4"/>
        <v>Saint Kitts and Nevis</v>
      </c>
      <c r="C208" s="151" t="str">
        <f t="shared" si="5"/>
        <v>in Saint Kitts and Nevis</v>
      </c>
    </row>
    <row r="209" spans="1:3">
      <c r="A209" s="151" t="s">
        <v>186</v>
      </c>
      <c r="B209" s="10" t="str">
        <f t="shared" si="4"/>
        <v>Saint Lucia</v>
      </c>
      <c r="C209" s="151" t="str">
        <f t="shared" si="5"/>
        <v>in Saint Lucia</v>
      </c>
    </row>
    <row r="210" spans="1:3">
      <c r="A210" s="151" t="s">
        <v>187</v>
      </c>
      <c r="B210" s="10" t="str">
        <f t="shared" si="4"/>
        <v>Saint Martin (French part)</v>
      </c>
      <c r="C210" s="151" t="str">
        <f t="shared" si="5"/>
        <v>in Saint Martin (French part)</v>
      </c>
    </row>
    <row r="211" spans="1:3">
      <c r="A211" s="152" t="s">
        <v>188</v>
      </c>
      <c r="B211" s="10" t="str">
        <f t="shared" si="4"/>
        <v>Saint Pierre and Miquelon</v>
      </c>
      <c r="C211" s="151" t="str">
        <f t="shared" si="5"/>
        <v>in Saint Pierre and Miquelon</v>
      </c>
    </row>
    <row r="212" spans="1:3">
      <c r="A212" s="151" t="s">
        <v>189</v>
      </c>
      <c r="B212" s="10" t="str">
        <f t="shared" si="4"/>
        <v>Saint Vincent and the Grenadines</v>
      </c>
      <c r="C212" s="151" t="str">
        <f t="shared" si="5"/>
        <v>in Saint Vincent and the Grenadines</v>
      </c>
    </row>
    <row r="213" spans="1:3">
      <c r="A213" s="151" t="s">
        <v>190</v>
      </c>
      <c r="B213" s="10" t="str">
        <f t="shared" si="4"/>
        <v>Samoa</v>
      </c>
      <c r="C213" s="151" t="str">
        <f t="shared" si="5"/>
        <v>in Samoa</v>
      </c>
    </row>
    <row r="214" spans="1:3">
      <c r="A214" s="151" t="s">
        <v>191</v>
      </c>
      <c r="B214" s="10" t="str">
        <f t="shared" si="4"/>
        <v>San Marino</v>
      </c>
      <c r="C214" s="151" t="str">
        <f t="shared" si="5"/>
        <v>in San Marino</v>
      </c>
    </row>
    <row r="215" spans="1:3">
      <c r="A215" s="151" t="s">
        <v>192</v>
      </c>
      <c r="B215" s="10" t="str">
        <f t="shared" si="4"/>
        <v>Sao Tome and Principe</v>
      </c>
      <c r="C215" s="151" t="str">
        <f t="shared" si="5"/>
        <v>in Sao Tome and Principe</v>
      </c>
    </row>
    <row r="216" spans="1:3">
      <c r="A216" s="151" t="s">
        <v>193</v>
      </c>
      <c r="B216" s="10" t="str">
        <f t="shared" si="4"/>
        <v>Sark</v>
      </c>
      <c r="C216" s="151" t="str">
        <f t="shared" si="5"/>
        <v>in Sark</v>
      </c>
    </row>
    <row r="217" spans="1:3">
      <c r="A217" s="151" t="s">
        <v>194</v>
      </c>
      <c r="B217" s="10" t="str">
        <f t="shared" si="4"/>
        <v>Saudi Arabia</v>
      </c>
      <c r="C217" s="151" t="str">
        <f t="shared" si="5"/>
        <v>in Saudi Arabia</v>
      </c>
    </row>
    <row r="218" spans="1:3">
      <c r="A218" s="151" t="s">
        <v>195</v>
      </c>
      <c r="B218" s="10" t="str">
        <f t="shared" si="4"/>
        <v>Senegal</v>
      </c>
      <c r="C218" s="151" t="str">
        <f t="shared" si="5"/>
        <v>in Senegal</v>
      </c>
    </row>
    <row r="219" spans="1:3">
      <c r="A219" s="151" t="s">
        <v>196</v>
      </c>
      <c r="B219" s="10" t="str">
        <f t="shared" si="4"/>
        <v>Serbia</v>
      </c>
      <c r="C219" s="151" t="str">
        <f t="shared" si="5"/>
        <v>in Serbia</v>
      </c>
    </row>
    <row r="220" spans="1:3">
      <c r="A220" s="151" t="s">
        <v>197</v>
      </c>
      <c r="B220" s="10" t="str">
        <f t="shared" si="4"/>
        <v>Seychelles</v>
      </c>
      <c r="C220" s="151" t="str">
        <f t="shared" si="5"/>
        <v>in Seychelles</v>
      </c>
    </row>
    <row r="221" spans="1:3">
      <c r="A221" s="151" t="s">
        <v>198</v>
      </c>
      <c r="B221" s="10" t="str">
        <f t="shared" ref="B221:B268" si="6" xml:space="preserve"> "" &amp; A222</f>
        <v>Sierra Leone</v>
      </c>
      <c r="C221" s="151" t="str">
        <f t="shared" ref="C221:C268" si="7" xml:space="preserve"> "in " &amp; A222 &amp; ""</f>
        <v>in Sierra Leone</v>
      </c>
    </row>
    <row r="222" spans="1:3">
      <c r="A222" s="151" t="s">
        <v>199</v>
      </c>
      <c r="B222" s="10" t="str">
        <f t="shared" si="6"/>
        <v>Singapore</v>
      </c>
      <c r="C222" s="151" t="str">
        <f t="shared" si="7"/>
        <v>in Singapore</v>
      </c>
    </row>
    <row r="223" spans="1:3">
      <c r="A223" s="151" t="s">
        <v>200</v>
      </c>
      <c r="B223" s="10" t="str">
        <f t="shared" si="6"/>
        <v>Sint Maarten (Dutch part)</v>
      </c>
      <c r="C223" s="151" t="str">
        <f t="shared" si="7"/>
        <v>in Sint Maarten (Dutch part)</v>
      </c>
    </row>
    <row r="224" spans="1:3">
      <c r="A224" s="152" t="s">
        <v>201</v>
      </c>
      <c r="B224" s="10" t="str">
        <f t="shared" si="6"/>
        <v>Slovakia</v>
      </c>
      <c r="C224" s="151" t="str">
        <f t="shared" si="7"/>
        <v>in Slovakia</v>
      </c>
    </row>
    <row r="225" spans="1:3">
      <c r="A225" s="151" t="s">
        <v>202</v>
      </c>
      <c r="B225" s="10" t="str">
        <f t="shared" si="6"/>
        <v>Slovenia</v>
      </c>
      <c r="C225" s="151" t="str">
        <f t="shared" si="7"/>
        <v>in Slovenia</v>
      </c>
    </row>
    <row r="226" spans="1:3">
      <c r="A226" s="151" t="s">
        <v>203</v>
      </c>
      <c r="B226" s="10" t="str">
        <f t="shared" si="6"/>
        <v>Solomon Islands</v>
      </c>
      <c r="C226" s="151" t="str">
        <f t="shared" si="7"/>
        <v>in Solomon Islands</v>
      </c>
    </row>
    <row r="227" spans="1:3">
      <c r="A227" s="151" t="s">
        <v>204</v>
      </c>
      <c r="B227" s="10" t="str">
        <f t="shared" si="6"/>
        <v>Somalia</v>
      </c>
      <c r="C227" s="151" t="str">
        <f t="shared" si="7"/>
        <v>in Somalia</v>
      </c>
    </row>
    <row r="228" spans="1:3">
      <c r="A228" s="151" t="s">
        <v>205</v>
      </c>
      <c r="B228" s="10" t="str">
        <f t="shared" si="6"/>
        <v>South Africa</v>
      </c>
      <c r="C228" s="151" t="str">
        <f t="shared" si="7"/>
        <v>in South Africa</v>
      </c>
    </row>
    <row r="229" spans="1:3">
      <c r="A229" s="151" t="s">
        <v>206</v>
      </c>
      <c r="B229" s="10" t="str">
        <f t="shared" si="6"/>
        <v>South Sudan</v>
      </c>
      <c r="C229" s="151" t="str">
        <f t="shared" si="7"/>
        <v>in South Sudan</v>
      </c>
    </row>
    <row r="230" spans="1:3">
      <c r="A230" s="151" t="s">
        <v>207</v>
      </c>
      <c r="B230" s="10" t="str">
        <f t="shared" si="6"/>
        <v>Spain</v>
      </c>
      <c r="C230" s="151" t="str">
        <f t="shared" si="7"/>
        <v>in Spain</v>
      </c>
    </row>
    <row r="231" spans="1:3">
      <c r="A231" s="151" t="s">
        <v>208</v>
      </c>
      <c r="B231" s="10" t="str">
        <f t="shared" si="6"/>
        <v>Sri Lanka</v>
      </c>
      <c r="C231" s="151" t="str">
        <f t="shared" si="7"/>
        <v>in Sri Lanka</v>
      </c>
    </row>
    <row r="232" spans="1:3">
      <c r="A232" s="151" t="s">
        <v>209</v>
      </c>
      <c r="B232" s="10" t="str">
        <f t="shared" si="6"/>
        <v>State of Palestine</v>
      </c>
      <c r="C232" s="151" t="str">
        <f t="shared" si="7"/>
        <v>in State of Palestine</v>
      </c>
    </row>
    <row r="233" spans="1:3">
      <c r="A233" s="151" t="s">
        <v>210</v>
      </c>
      <c r="B233" s="10" t="str">
        <f t="shared" si="6"/>
        <v>Sudan</v>
      </c>
      <c r="C233" s="151" t="str">
        <f t="shared" si="7"/>
        <v>in Sudan</v>
      </c>
    </row>
    <row r="234" spans="1:3">
      <c r="A234" s="151" t="s">
        <v>211</v>
      </c>
      <c r="B234" s="10" t="str">
        <f t="shared" si="6"/>
        <v>Suriname</v>
      </c>
      <c r="C234" s="151" t="str">
        <f t="shared" si="7"/>
        <v>in Suriname</v>
      </c>
    </row>
    <row r="235" spans="1:3">
      <c r="A235" s="151" t="s">
        <v>212</v>
      </c>
      <c r="B235" s="10" t="str">
        <f t="shared" si="6"/>
        <v>Svalbard and Jan Mayen Islands</v>
      </c>
      <c r="C235" s="151" t="str">
        <f t="shared" si="7"/>
        <v>in Svalbard and Jan Mayen Islands</v>
      </c>
    </row>
    <row r="236" spans="1:3">
      <c r="A236" s="151" t="s">
        <v>213</v>
      </c>
      <c r="B236" s="10" t="str">
        <f t="shared" si="6"/>
        <v>Swaziland</v>
      </c>
      <c r="C236" s="151" t="str">
        <f t="shared" si="7"/>
        <v>in Swaziland</v>
      </c>
    </row>
    <row r="237" spans="1:3">
      <c r="A237" s="151" t="s">
        <v>214</v>
      </c>
      <c r="B237" s="10" t="str">
        <f t="shared" si="6"/>
        <v>Sweden</v>
      </c>
      <c r="C237" s="151" t="str">
        <f t="shared" si="7"/>
        <v>in Sweden</v>
      </c>
    </row>
    <row r="238" spans="1:3">
      <c r="A238" s="151" t="s">
        <v>215</v>
      </c>
      <c r="B238" s="10" t="str">
        <f t="shared" si="6"/>
        <v>Switzerland</v>
      </c>
      <c r="C238" s="151" t="str">
        <f t="shared" si="7"/>
        <v>in Switzerland</v>
      </c>
    </row>
    <row r="239" spans="1:3">
      <c r="A239" s="151" t="s">
        <v>216</v>
      </c>
      <c r="B239" s="10" t="str">
        <f t="shared" si="6"/>
        <v>Syrian Arab Republic</v>
      </c>
      <c r="C239" s="151" t="str">
        <f t="shared" si="7"/>
        <v>in Syrian Arab Republic</v>
      </c>
    </row>
    <row r="240" spans="1:3">
      <c r="A240" s="151" t="s">
        <v>217</v>
      </c>
      <c r="B240" s="10" t="str">
        <f t="shared" si="6"/>
        <v>Tajikistan</v>
      </c>
      <c r="C240" s="151" t="str">
        <f t="shared" si="7"/>
        <v>in Tajikistan</v>
      </c>
    </row>
    <row r="241" spans="1:3">
      <c r="A241" s="151" t="s">
        <v>218</v>
      </c>
      <c r="B241" s="10" t="str">
        <f t="shared" si="6"/>
        <v>Thailand</v>
      </c>
      <c r="C241" s="151" t="str">
        <f t="shared" si="7"/>
        <v>in Thailand</v>
      </c>
    </row>
    <row r="242" spans="1:3">
      <c r="A242" s="151" t="s">
        <v>219</v>
      </c>
      <c r="B242" s="10" t="str">
        <f t="shared" si="6"/>
        <v>Timor-Leste</v>
      </c>
      <c r="C242" s="151" t="str">
        <f t="shared" si="7"/>
        <v>in Timor-Leste</v>
      </c>
    </row>
    <row r="243" spans="1:3">
      <c r="A243" s="151" t="s">
        <v>220</v>
      </c>
      <c r="B243" s="10" t="str">
        <f t="shared" si="6"/>
        <v>Togo</v>
      </c>
      <c r="C243" s="151" t="str">
        <f t="shared" si="7"/>
        <v>in Togo</v>
      </c>
    </row>
    <row r="244" spans="1:3">
      <c r="A244" s="151" t="s">
        <v>221</v>
      </c>
      <c r="B244" s="10" t="str">
        <f t="shared" si="6"/>
        <v>Tokelau</v>
      </c>
      <c r="C244" s="151" t="str">
        <f t="shared" si="7"/>
        <v>in Tokelau</v>
      </c>
    </row>
    <row r="245" spans="1:3">
      <c r="A245" s="151" t="s">
        <v>222</v>
      </c>
      <c r="B245" s="10" t="str">
        <f t="shared" si="6"/>
        <v>Tonga</v>
      </c>
      <c r="C245" s="151" t="str">
        <f t="shared" si="7"/>
        <v>in Tonga</v>
      </c>
    </row>
    <row r="246" spans="1:3">
      <c r="A246" s="151" t="s">
        <v>223</v>
      </c>
      <c r="B246" s="10" t="str">
        <f t="shared" si="6"/>
        <v>Trinidad and Tobago</v>
      </c>
      <c r="C246" s="151" t="str">
        <f t="shared" si="7"/>
        <v>in Trinidad and Tobago</v>
      </c>
    </row>
    <row r="247" spans="1:3">
      <c r="A247" s="151" t="s">
        <v>224</v>
      </c>
      <c r="B247" s="10" t="str">
        <f t="shared" si="6"/>
        <v>Tunisia</v>
      </c>
      <c r="C247" s="151" t="str">
        <f t="shared" si="7"/>
        <v>in Tunisia</v>
      </c>
    </row>
    <row r="248" spans="1:3">
      <c r="A248" s="151" t="s">
        <v>225</v>
      </c>
      <c r="B248" s="10" t="str">
        <f t="shared" si="6"/>
        <v>Turkey</v>
      </c>
      <c r="C248" s="151" t="str">
        <f t="shared" si="7"/>
        <v>in Turkey</v>
      </c>
    </row>
    <row r="249" spans="1:3">
      <c r="A249" s="151" t="s">
        <v>226</v>
      </c>
      <c r="B249" s="10" t="str">
        <f t="shared" si="6"/>
        <v>Turkmenistan</v>
      </c>
      <c r="C249" s="151" t="str">
        <f t="shared" si="7"/>
        <v>in Turkmenistan</v>
      </c>
    </row>
    <row r="250" spans="1:3">
      <c r="A250" s="151" t="s">
        <v>227</v>
      </c>
      <c r="B250" s="10" t="str">
        <f t="shared" si="6"/>
        <v>Turks and Caicos Islands</v>
      </c>
      <c r="C250" s="151" t="str">
        <f t="shared" si="7"/>
        <v>in Turks and Caicos Islands</v>
      </c>
    </row>
    <row r="251" spans="1:3">
      <c r="A251" s="151" t="s">
        <v>228</v>
      </c>
      <c r="B251" s="10" t="str">
        <f t="shared" si="6"/>
        <v>Tuvalu</v>
      </c>
      <c r="C251" s="151" t="str">
        <f t="shared" si="7"/>
        <v>in Tuvalu</v>
      </c>
    </row>
    <row r="252" spans="1:3">
      <c r="A252" s="151" t="s">
        <v>229</v>
      </c>
      <c r="B252" s="10" t="str">
        <f t="shared" si="6"/>
        <v>Uganda</v>
      </c>
      <c r="C252" s="151" t="str">
        <f t="shared" si="7"/>
        <v>in Uganda</v>
      </c>
    </row>
    <row r="253" spans="1:3">
      <c r="A253" s="151" t="s">
        <v>230</v>
      </c>
      <c r="B253" s="10" t="str">
        <f t="shared" si="6"/>
        <v>Ukraine</v>
      </c>
      <c r="C253" s="151" t="str">
        <f t="shared" si="7"/>
        <v>in Ukraine</v>
      </c>
    </row>
    <row r="254" spans="1:3">
      <c r="A254" s="151" t="s">
        <v>231</v>
      </c>
      <c r="B254" s="10" t="str">
        <f t="shared" si="6"/>
        <v>United Arab Emirates</v>
      </c>
      <c r="C254" s="151" t="str">
        <f t="shared" si="7"/>
        <v>in United Arab Emirates</v>
      </c>
    </row>
    <row r="255" spans="1:3">
      <c r="A255" s="151" t="s">
        <v>232</v>
      </c>
      <c r="B255" s="10" t="str">
        <f t="shared" si="6"/>
        <v>United Kingdom of Great Britain and Northern Ireland</v>
      </c>
      <c r="C255" s="151" t="str">
        <f t="shared" si="7"/>
        <v>in United Kingdom of Great Britain and Northern Ireland</v>
      </c>
    </row>
    <row r="256" spans="1:3" ht="25">
      <c r="A256" s="151" t="s">
        <v>233</v>
      </c>
      <c r="B256" s="10" t="str">
        <f t="shared" si="6"/>
        <v>United Republic of Tanzania</v>
      </c>
      <c r="C256" s="151" t="str">
        <f t="shared" si="7"/>
        <v>in United Republic of Tanzania</v>
      </c>
    </row>
    <row r="257" spans="1:3">
      <c r="A257" s="151" t="s">
        <v>234</v>
      </c>
      <c r="B257" s="10" t="str">
        <f t="shared" si="6"/>
        <v>United States of America</v>
      </c>
      <c r="C257" s="151" t="str">
        <f t="shared" si="7"/>
        <v>in United States of America</v>
      </c>
    </row>
    <row r="258" spans="1:3">
      <c r="A258" s="151" t="s">
        <v>235</v>
      </c>
      <c r="B258" s="10" t="str">
        <f t="shared" si="6"/>
        <v>United States Virgin Islands</v>
      </c>
      <c r="C258" s="151" t="str">
        <f t="shared" si="7"/>
        <v>in United States Virgin Islands</v>
      </c>
    </row>
    <row r="259" spans="1:3">
      <c r="A259" s="151" t="s">
        <v>236</v>
      </c>
      <c r="B259" s="10" t="str">
        <f t="shared" si="6"/>
        <v>Uruguay</v>
      </c>
      <c r="C259" s="151" t="str">
        <f t="shared" si="7"/>
        <v>in Uruguay</v>
      </c>
    </row>
    <row r="260" spans="1:3">
      <c r="A260" s="151" t="s">
        <v>237</v>
      </c>
      <c r="B260" s="10" t="str">
        <f t="shared" si="6"/>
        <v>Uzbekistan</v>
      </c>
      <c r="C260" s="151" t="str">
        <f t="shared" si="7"/>
        <v>in Uzbekistan</v>
      </c>
    </row>
    <row r="261" spans="1:3">
      <c r="A261" s="151" t="s">
        <v>238</v>
      </c>
      <c r="B261" s="10" t="str">
        <f t="shared" si="6"/>
        <v>Vanuatu</v>
      </c>
      <c r="C261" s="151" t="str">
        <f t="shared" si="7"/>
        <v>in Vanuatu</v>
      </c>
    </row>
    <row r="262" spans="1:3">
      <c r="A262" s="151" t="s">
        <v>239</v>
      </c>
      <c r="B262" s="10" t="str">
        <f t="shared" si="6"/>
        <v>Venezuela (Bolivarian Republic of)</v>
      </c>
      <c r="C262" s="151" t="str">
        <f t="shared" si="7"/>
        <v>in Venezuela (Bolivarian Republic of)</v>
      </c>
    </row>
    <row r="263" spans="1:3" ht="25">
      <c r="A263" s="151" t="s">
        <v>240</v>
      </c>
      <c r="B263" s="10" t="str">
        <f t="shared" si="6"/>
        <v>Viet Nam</v>
      </c>
      <c r="C263" s="151" t="str">
        <f t="shared" si="7"/>
        <v>in Viet Nam</v>
      </c>
    </row>
    <row r="264" spans="1:3">
      <c r="A264" s="151" t="s">
        <v>241</v>
      </c>
      <c r="B264" s="10" t="str">
        <f t="shared" si="6"/>
        <v>Wallis and Futuna Islands</v>
      </c>
      <c r="C264" s="151" t="str">
        <f t="shared" si="7"/>
        <v>in Wallis and Futuna Islands</v>
      </c>
    </row>
    <row r="265" spans="1:3">
      <c r="A265" s="151" t="s">
        <v>242</v>
      </c>
      <c r="B265" s="10" t="str">
        <f t="shared" si="6"/>
        <v>Western Sahara</v>
      </c>
      <c r="C265" s="151" t="str">
        <f t="shared" si="7"/>
        <v>in Western Sahara</v>
      </c>
    </row>
    <row r="266" spans="1:3">
      <c r="A266" s="151" t="s">
        <v>243</v>
      </c>
      <c r="B266" s="10" t="str">
        <f t="shared" si="6"/>
        <v>Yemen</v>
      </c>
      <c r="C266" s="151" t="str">
        <f t="shared" si="7"/>
        <v>in Yemen</v>
      </c>
    </row>
    <row r="267" spans="1:3">
      <c r="A267" s="151" t="s">
        <v>244</v>
      </c>
      <c r="B267" s="10" t="str">
        <f t="shared" si="6"/>
        <v>Zambia</v>
      </c>
      <c r="C267" s="151" t="str">
        <f t="shared" si="7"/>
        <v>in Zambia</v>
      </c>
    </row>
    <row r="268" spans="1:3">
      <c r="A268" s="151" t="s">
        <v>245</v>
      </c>
      <c r="B268" s="10" t="str">
        <f t="shared" si="6"/>
        <v>Zimbabwe</v>
      </c>
      <c r="C268" s="151" t="str">
        <f t="shared" si="7"/>
        <v>in Zimbabwe</v>
      </c>
    </row>
    <row r="269" spans="1:3">
      <c r="A269" s="151" t="s">
        <v>246</v>
      </c>
    </row>
  </sheetData>
  <sheetProtection formatRows="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A2C9D45BE700548818D77EA224C2E8F" ma:contentTypeVersion="13" ma:contentTypeDescription="Ein neues Dokument erstellen." ma:contentTypeScope="" ma:versionID="28583e0b044797877a43df06b09e833c">
  <xsd:schema xmlns:xsd="http://www.w3.org/2001/XMLSchema" xmlns:xs="http://www.w3.org/2001/XMLSchema" xmlns:p="http://schemas.microsoft.com/office/2006/metadata/properties" xmlns:ns2="eb19d838-def4-40cc-9d1c-35e3c9ea105f" xmlns:ns3="1e4e5df4-5e5f-41ed-929e-c8c3ecd6057f" targetNamespace="http://schemas.microsoft.com/office/2006/metadata/properties" ma:root="true" ma:fieldsID="009acc64654ee6f0d9e814ba6676377b" ns2:_="" ns3:_="">
    <xsd:import namespace="eb19d838-def4-40cc-9d1c-35e3c9ea105f"/>
    <xsd:import namespace="1e4e5df4-5e5f-41ed-929e-c8c3ecd605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9d838-def4-40cc-9d1c-35e3c9ea10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4e5df4-5e5f-41ed-929e-c8c3ecd605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4839ae-0bb9-474f-82ef-7720568811b0}" ma:internalName="TaxCatchAll" ma:showField="CatchAllData" ma:web="1e4e5df4-5e5f-41ed-929e-c8c3ecd605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19d838-def4-40cc-9d1c-35e3c9ea105f">
      <Terms xmlns="http://schemas.microsoft.com/office/infopath/2007/PartnerControls"/>
    </lcf76f155ced4ddcb4097134ff3c332f>
    <TaxCatchAll xmlns="1e4e5df4-5e5f-41ed-929e-c8c3ecd6057f" xsi:nil="true"/>
  </documentManagement>
</p:properties>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2AA5151E-86E3-48CB-9145-1679101395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9d838-def4-40cc-9d1c-35e3c9ea105f"/>
    <ds:schemaRef ds:uri="1e4e5df4-5e5f-41ed-929e-c8c3ecd605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41FB30-5C9E-4F1B-8353-DF9556F934FE}">
  <ds:schemaRefs>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f48c3ea7-45bd-4121-b325-a3e340329d2c"/>
    <ds:schemaRef ds:uri="http://schemas.openxmlformats.org/package/2006/metadata/core-properties"/>
    <ds:schemaRef ds:uri="bf584408-68f7-43f9-a875-51b8c1743fcc"/>
    <ds:schemaRef ds:uri="http://www.w3.org/XML/1998/namespace"/>
    <ds:schemaRef ds:uri="http://purl.org/dc/dcmitype/"/>
    <ds:schemaRef ds:uri="eb19d838-def4-40cc-9d1c-35e3c9ea105f"/>
    <ds:schemaRef ds:uri="1e4e5df4-5e5f-41ed-929e-c8c3ecd6057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Ranking</vt:lpstr>
      <vt:lpstr>Information</vt:lpstr>
      <vt:lpstr>CandidateTenderer 1-5</vt:lpstr>
      <vt:lpstr>CandidateTenderer 6-10</vt:lpstr>
      <vt:lpstr>CandidateTenderer 11-15</vt:lpstr>
      <vt:lpstr>CandidateTenderer 16-20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xx-xx-local-assessment-grid-assessing-egilibility-for-services-en; Stand 31.10.2025</dc:title>
  <dc:creator>Nikhil, Nikhil GIZ IN</dc:creator>
  <cp:lastModifiedBy>Verma, Neha GIZ IN</cp:lastModifiedBy>
  <cp:lastPrinted>2021-09-21T12:54:09Z</cp:lastPrinted>
  <dcterms:created xsi:type="dcterms:W3CDTF">2001-02-21T08:54:43Z</dcterms:created>
  <dcterms:modified xsi:type="dcterms:W3CDTF">2026-07-14T09:09:19Z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0x0101008A2C9D45BE700548818D77EA224C2E8F</vt:lpwstr>
  </property>
  <property fmtid="{D5CDD505-2E9C-101B-9397-08002B2CF9AE}" pid="4" name="MediaServiceImageTags">
    <vt:lpwstr/>
  </property>
</Properties>
</file>