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DieseArbeitsmappe"/>
  <mc:AlternateContent xmlns:mc="http://schemas.openxmlformats.org/markup-compatibility/2006">
    <mc:Choice Requires="x15">
      <x15ac:absPath xmlns:x15ac="http://schemas.microsoft.com/office/spreadsheetml/2010/11/ac" url="https://gizonline-my.sharepoint.com/personal/raj_singh_giz_de/Documents/Contracts/2025/Consultancy/83497726/A. Pre Bid documents/tender documents/"/>
    </mc:Choice>
  </mc:AlternateContent>
  <xr:revisionPtr revIDLastSave="1" documentId="13_ncr:1_{AC5094C3-3662-435C-9AE4-B5989E1E48BA}" xr6:coauthVersionLast="47" xr6:coauthVersionMax="47" xr10:uidLastSave="{89D5FB75-7EAF-44BE-A999-606FDE7BFEA2}"/>
  <bookViews>
    <workbookView xWindow="-110" yWindow="-110" windowWidth="19420" windowHeight="10300" tabRatio="705" activeTab="1" xr2:uid="{00000000-000D-0000-FFFF-FFFF00000000}"/>
  </bookViews>
  <sheets>
    <sheet name="Ranking" sheetId="11" r:id="rId1"/>
    <sheet name="CandidateTenderer 1-5" sheetId="2" r:id="rId2"/>
    <sheet name="CandidateTenderer 6-10" sheetId="7" r:id="rId3"/>
    <sheet name="CandidateTenderer 11-15" sheetId="12" r:id="rId4"/>
    <sheet name="CandidateTenderer 16-20" sheetId="13" r:id="rId5"/>
    <sheet name="CandidateTenderer 21-25" sheetId="14" r:id="rId6"/>
    <sheet name="CandidateTenderer 26-30" sheetId="15" r:id="rId7"/>
    <sheet name="CandidateTenderer 31-35" sheetId="16" r:id="rId8"/>
    <sheet name="CandidateTenderer 36-40" sheetId="17" r:id="rId9"/>
    <sheet name="CandidateTenderer 41-45" sheetId="18" r:id="rId10"/>
    <sheet name="CandidateTenderer 46-50" sheetId="19" r:id="rId11"/>
    <sheet name="CandidateTenderer 51-55" sheetId="20" r:id="rId12"/>
    <sheet name="CandidateTenderer 56-60" sheetId="21" r:id="rId13"/>
    <sheet name="CandidateTenderer 61-65" sheetId="22" r:id="rId14"/>
    <sheet name="CandidateTenderer 66-70" sheetId="23" r:id="rId15"/>
    <sheet name="CandidateTenderer 71-75" sheetId="24" r:id="rId16"/>
    <sheet name="CandidateTenderer 76-80" sheetId="25" r:id="rId17"/>
    <sheet name="CandidateTenderer 81-85" sheetId="26" r:id="rId18"/>
    <sheet name="CandidateTenderer 86-90" sheetId="27" r:id="rId19"/>
    <sheet name="CandidateTenderer 91-95" sheetId="28" r:id="rId20"/>
    <sheet name="CandidateTenderer 96-100" sheetId="29" r:id="rId21"/>
    <sheet name="Overview geographical regions" sheetId="8" r:id="rId22"/>
    <sheet name="Information" sheetId="5"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3">'CandidateTenderer 11-15'!$A$1:$S$10</definedName>
    <definedName name="_xlnm.Print_Area" localSheetId="1">'CandidateTenderer 1-5'!$A$1:$S$52</definedName>
    <definedName name="_xlnm.Print_Area" localSheetId="4">'CandidateTenderer 16-20'!$A$1:$S$10</definedName>
    <definedName name="_xlnm.Print_Area" localSheetId="5">'CandidateTenderer 21-25'!$A$1:$S$10</definedName>
    <definedName name="_xlnm.Print_Area" localSheetId="6">'CandidateTenderer 26-30'!$A$1:$S$10</definedName>
    <definedName name="_xlnm.Print_Area" localSheetId="7">'CandidateTenderer 31-35'!$A$1:$S$10</definedName>
    <definedName name="_xlnm.Print_Area" localSheetId="8">'CandidateTenderer 36-40'!$A$1:$S$10</definedName>
    <definedName name="_xlnm.Print_Area" localSheetId="9">'CandidateTenderer 41-45'!$A$1:$S$10</definedName>
    <definedName name="_xlnm.Print_Area" localSheetId="10">'CandidateTenderer 46-50'!$A$1:$S$10</definedName>
    <definedName name="_xlnm.Print_Area" localSheetId="11">'CandidateTenderer 51-55'!$A$1:$S$10</definedName>
    <definedName name="_xlnm.Print_Area" localSheetId="12">'CandidateTenderer 56-60'!$A$1:$S$10</definedName>
    <definedName name="_xlnm.Print_Area" localSheetId="2">'CandidateTenderer 6-10'!$A$1:$S$10</definedName>
    <definedName name="_xlnm.Print_Area" localSheetId="13">'CandidateTenderer 61-65'!$A$1:$S$10</definedName>
    <definedName name="_xlnm.Print_Area" localSheetId="14">'CandidateTenderer 66-70'!$A$1:$S$10</definedName>
    <definedName name="_xlnm.Print_Area" localSheetId="15">'CandidateTenderer 71-75'!$A$1:$S$10</definedName>
    <definedName name="_xlnm.Print_Area" localSheetId="16">'CandidateTenderer 76-80'!$A$1:$S$10</definedName>
    <definedName name="_xlnm.Print_Area" localSheetId="17">'CandidateTenderer 81-85'!$A$1:$S$10</definedName>
    <definedName name="_xlnm.Print_Area" localSheetId="18">'CandidateTenderer 86-90'!$A$1:$S$10</definedName>
    <definedName name="_xlnm.Print_Area" localSheetId="19">'CandidateTenderer 91-95'!$A$1:$S$10</definedName>
    <definedName name="_xlnm.Print_Area" localSheetId="20">'CandidateTenderer 96-100'!$A$1:$S$10</definedName>
    <definedName name="_xlnm.Print_Area" localSheetId="22">Information!$A$1:$G$21</definedName>
    <definedName name="_xlnm.Print_Area" localSheetId="21">'Overview geographical regions'!$A$1:$N$69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1" i="11" l="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c r="P25" i="29"/>
  <c r="P27" i="29"/>
  <c r="N25" i="29"/>
  <c r="N27" i="29"/>
  <c r="L25" i="29"/>
  <c r="L27" i="29"/>
  <c r="J25" i="29"/>
  <c r="J27" i="29"/>
  <c r="A27" i="29"/>
  <c r="A26" i="29"/>
  <c r="A25" i="29"/>
  <c r="C24" i="29"/>
  <c r="D24" i="29"/>
  <c r="A24" i="29"/>
  <c r="C23" i="29"/>
  <c r="D23" i="29"/>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c r="P25" i="28"/>
  <c r="P27" i="28"/>
  <c r="N25" i="28"/>
  <c r="N27" i="28"/>
  <c r="L25" i="28"/>
  <c r="L27" i="28"/>
  <c r="J25" i="28"/>
  <c r="J27" i="28"/>
  <c r="A27" i="28"/>
  <c r="A26" i="28"/>
  <c r="A25" i="28"/>
  <c r="C24" i="28"/>
  <c r="D24" i="28"/>
  <c r="A24" i="28"/>
  <c r="C23" i="28"/>
  <c r="D23" i="28"/>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c r="N25" i="27"/>
  <c r="N27" i="27"/>
  <c r="L25" i="27"/>
  <c r="L27" i="27"/>
  <c r="J25" i="27"/>
  <c r="J27" i="27"/>
  <c r="A27" i="27"/>
  <c r="A26" i="27"/>
  <c r="A25" i="27"/>
  <c r="C24" i="27"/>
  <c r="D24" i="27"/>
  <c r="A24" i="27"/>
  <c r="C23" i="27"/>
  <c r="D23" i="27"/>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c r="P25" i="26"/>
  <c r="P27" i="26"/>
  <c r="N25" i="26"/>
  <c r="N27" i="26"/>
  <c r="L25" i="26"/>
  <c r="L27" i="26"/>
  <c r="J25" i="26"/>
  <c r="J27" i="26"/>
  <c r="A27" i="26"/>
  <c r="A26" i="26"/>
  <c r="A25" i="26"/>
  <c r="C24" i="26"/>
  <c r="D24" i="26"/>
  <c r="A24" i="26"/>
  <c r="C23" i="26"/>
  <c r="D23" i="26"/>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c r="P25" i="25"/>
  <c r="P27" i="25"/>
  <c r="N25" i="25"/>
  <c r="N27" i="25"/>
  <c r="L25" i="25"/>
  <c r="L27" i="25"/>
  <c r="J25" i="25"/>
  <c r="J27" i="25"/>
  <c r="A27" i="25"/>
  <c r="A26" i="25"/>
  <c r="A25" i="25"/>
  <c r="C24" i="25"/>
  <c r="D24" i="25"/>
  <c r="A24" i="25"/>
  <c r="C23" i="25"/>
  <c r="D23" i="25"/>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c r="P25" i="24"/>
  <c r="P27" i="24"/>
  <c r="N25" i="24"/>
  <c r="N27" i="24"/>
  <c r="L25" i="24"/>
  <c r="L27" i="24"/>
  <c r="J25" i="24"/>
  <c r="J27" i="24"/>
  <c r="A27" i="24"/>
  <c r="A26" i="24"/>
  <c r="A25" i="24"/>
  <c r="C24" i="24"/>
  <c r="D24" i="24"/>
  <c r="A24" i="24"/>
  <c r="C23" i="24"/>
  <c r="D23" i="24"/>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c r="P25" i="23"/>
  <c r="P27" i="23"/>
  <c r="N25" i="23"/>
  <c r="N27" i="23"/>
  <c r="L25" i="23"/>
  <c r="L27" i="23"/>
  <c r="J25" i="23"/>
  <c r="J27" i="23"/>
  <c r="A27" i="23"/>
  <c r="A26" i="23"/>
  <c r="A25" i="23"/>
  <c r="C24" i="23"/>
  <c r="D24" i="23"/>
  <c r="A24" i="23"/>
  <c r="C23" i="23"/>
  <c r="D23" i="23"/>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c r="P25" i="22"/>
  <c r="P27" i="22"/>
  <c r="N25" i="22"/>
  <c r="N27" i="22"/>
  <c r="L25" i="22"/>
  <c r="L27" i="22"/>
  <c r="J25" i="22"/>
  <c r="J27" i="22"/>
  <c r="A27" i="22"/>
  <c r="A26" i="22"/>
  <c r="A25" i="22"/>
  <c r="C24" i="22"/>
  <c r="D24" i="22"/>
  <c r="A24" i="22"/>
  <c r="C23" i="22"/>
  <c r="D23" i="22"/>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c r="P25" i="21"/>
  <c r="P27" i="21"/>
  <c r="N25" i="21"/>
  <c r="N27" i="21"/>
  <c r="L25" i="21"/>
  <c r="L27" i="21"/>
  <c r="J25" i="21"/>
  <c r="J27" i="21"/>
  <c r="A27" i="21"/>
  <c r="A26" i="21"/>
  <c r="A25" i="21"/>
  <c r="C24" i="21"/>
  <c r="D24" i="21"/>
  <c r="A24" i="21"/>
  <c r="C23" i="21"/>
  <c r="D23" i="2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c r="L25" i="20"/>
  <c r="L27" i="20"/>
  <c r="J25" i="20"/>
  <c r="J27" i="20"/>
  <c r="A27" i="20"/>
  <c r="A26" i="20"/>
  <c r="A25" i="20"/>
  <c r="C24" i="20"/>
  <c r="D24" i="20"/>
  <c r="A24" i="20"/>
  <c r="C23" i="20"/>
  <c r="D23" i="20"/>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c r="P25" i="19"/>
  <c r="P27" i="19"/>
  <c r="N25" i="19"/>
  <c r="N27" i="19"/>
  <c r="L25" i="19"/>
  <c r="L27" i="19"/>
  <c r="J25" i="19"/>
  <c r="J27" i="19"/>
  <c r="A27" i="19"/>
  <c r="A26" i="19"/>
  <c r="A25" i="19"/>
  <c r="C24" i="19"/>
  <c r="D24" i="19"/>
  <c r="A24" i="19"/>
  <c r="C23" i="19"/>
  <c r="D23" i="19"/>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c r="P25" i="18"/>
  <c r="P27" i="18"/>
  <c r="N25" i="18"/>
  <c r="N27" i="18"/>
  <c r="L25" i="18"/>
  <c r="L27" i="18"/>
  <c r="J25" i="18"/>
  <c r="J27" i="18"/>
  <c r="A27" i="18"/>
  <c r="A26" i="18"/>
  <c r="A25" i="18"/>
  <c r="C24" i="18"/>
  <c r="D24" i="18"/>
  <c r="A24" i="18"/>
  <c r="C23" i="18"/>
  <c r="D23" i="18"/>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c r="N25" i="17"/>
  <c r="N27" i="17"/>
  <c r="L25" i="17"/>
  <c r="L27" i="17"/>
  <c r="J25" i="17"/>
  <c r="J27" i="17"/>
  <c r="A27" i="17"/>
  <c r="A26" i="17"/>
  <c r="A25" i="17"/>
  <c r="C24" i="17"/>
  <c r="D24" i="17"/>
  <c r="A24" i="17"/>
  <c r="C23" i="17"/>
  <c r="D23" i="17"/>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c r="L25" i="16"/>
  <c r="L27" i="16"/>
  <c r="J25" i="16"/>
  <c r="J27" i="16"/>
  <c r="A27" i="16"/>
  <c r="A26" i="16"/>
  <c r="A25" i="16"/>
  <c r="C24" i="16"/>
  <c r="D24" i="16"/>
  <c r="A24" i="16"/>
  <c r="C23" i="16"/>
  <c r="D23" i="16"/>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c r="L25" i="15"/>
  <c r="L27" i="15"/>
  <c r="J25" i="15"/>
  <c r="J27" i="15"/>
  <c r="A27" i="15"/>
  <c r="A26" i="15"/>
  <c r="A25" i="15"/>
  <c r="C24" i="15"/>
  <c r="D24" i="15"/>
  <c r="A24" i="15"/>
  <c r="C23" i="15"/>
  <c r="D23" i="15"/>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c r="P25" i="14"/>
  <c r="P27" i="14"/>
  <c r="N25" i="14"/>
  <c r="N27" i="14"/>
  <c r="L25" i="14"/>
  <c r="L27" i="14"/>
  <c r="J25" i="14"/>
  <c r="J27" i="14"/>
  <c r="A27" i="14"/>
  <c r="A26" i="14"/>
  <c r="A25" i="14"/>
  <c r="C24" i="14"/>
  <c r="D24" i="14"/>
  <c r="A24" i="14"/>
  <c r="C23" i="14"/>
  <c r="D23" i="14"/>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c r="N25" i="13"/>
  <c r="N27" i="13"/>
  <c r="L25" i="13"/>
  <c r="L27" i="13"/>
  <c r="J25" i="13"/>
  <c r="J27" i="13"/>
  <c r="A27" i="13"/>
  <c r="A26" i="13"/>
  <c r="A25" i="13"/>
  <c r="C24" i="13"/>
  <c r="D24" i="13"/>
  <c r="A24" i="13"/>
  <c r="C23" i="13"/>
  <c r="D23" i="13"/>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c r="P25" i="12"/>
  <c r="P27" i="12"/>
  <c r="N25" i="12"/>
  <c r="N27" i="12"/>
  <c r="L25" i="12"/>
  <c r="L27" i="12"/>
  <c r="J25" i="12"/>
  <c r="J27" i="12"/>
  <c r="A27" i="12"/>
  <c r="A26" i="12"/>
  <c r="A25" i="12"/>
  <c r="C24" i="12"/>
  <c r="D24" i="12"/>
  <c r="A24" i="12"/>
  <c r="C23" i="12"/>
  <c r="D23" i="12"/>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C23" i="7"/>
  <c r="D23" i="7"/>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c r="P25" i="7"/>
  <c r="P27" i="7"/>
  <c r="N25" i="7"/>
  <c r="N27" i="7"/>
  <c r="L25" i="7"/>
  <c r="L27" i="7"/>
  <c r="J25" i="7"/>
  <c r="J27" i="7"/>
  <c r="A27" i="7"/>
  <c r="A26" i="7"/>
  <c r="A25" i="7"/>
  <c r="D24"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c r="P25" i="2"/>
  <c r="P27" i="2"/>
  <c r="N25" i="2"/>
  <c r="N27" i="2"/>
  <c r="L25" i="2"/>
  <c r="L27" i="2"/>
  <c r="A17" i="2"/>
  <c r="A16" i="2"/>
  <c r="A15" i="2"/>
  <c r="A14" i="2"/>
  <c r="A18" i="2"/>
  <c r="D24" i="2"/>
  <c r="D23" i="2"/>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M41" i="2"/>
  <c r="M46" i="2"/>
  <c r="S41" i="2"/>
  <c r="S46" i="2"/>
  <c r="O41" i="2"/>
  <c r="O46" i="2"/>
  <c r="C4" i="11"/>
  <c r="Q41" i="2"/>
  <c r="Q46" i="2"/>
  <c r="K41" i="2"/>
  <c r="K46" i="2"/>
  <c r="G2" i="6"/>
  <c r="G4" i="6"/>
  <c r="C5" i="11"/>
  <c r="G5" i="6"/>
  <c r="R2" i="13"/>
  <c r="R2" i="28"/>
  <c r="R2" i="20"/>
  <c r="R2" i="18"/>
  <c r="R2" i="24"/>
  <c r="R2" i="17"/>
  <c r="R2" i="23"/>
  <c r="R2" i="15"/>
  <c r="R2" i="22"/>
  <c r="R2" i="14"/>
  <c r="R2" i="27"/>
  <c r="C3" i="11"/>
  <c r="G3" i="6"/>
  <c r="G6" i="6"/>
  <c r="C6" i="11"/>
  <c r="R2" i="12"/>
  <c r="R2" i="16"/>
  <c r="C2" i="11"/>
  <c r="R2" i="19"/>
  <c r="R2" i="25"/>
  <c r="R2" i="29"/>
  <c r="Q47" i="27"/>
  <c r="A90" i="11"/>
  <c r="O47" i="28"/>
  <c r="A94" i="11"/>
  <c r="Q47" i="28"/>
  <c r="A95" i="11"/>
  <c r="K47" i="2"/>
  <c r="A2" i="11"/>
  <c r="M47" i="14"/>
  <c r="A23" i="11"/>
  <c r="S47" i="12"/>
  <c r="A16" i="11"/>
  <c r="S47" i="16"/>
  <c r="A36" i="11"/>
  <c r="K47" i="21"/>
  <c r="A57" i="11"/>
  <c r="S47" i="2"/>
  <c r="A6" i="11"/>
  <c r="O47" i="26"/>
  <c r="A84" i="11"/>
  <c r="S47" i="19"/>
  <c r="A51" i="11"/>
  <c r="K47" i="28"/>
  <c r="A92" i="11"/>
  <c r="M47" i="16"/>
  <c r="A33" i="11"/>
  <c r="O47" i="24"/>
  <c r="A74" i="11"/>
  <c r="K47" i="14"/>
  <c r="A22" i="11"/>
  <c r="O47" i="12"/>
  <c r="A14" i="11"/>
  <c r="M47" i="23"/>
  <c r="A68" i="11"/>
  <c r="K47" i="12"/>
  <c r="A12" i="11"/>
  <c r="S47" i="14"/>
  <c r="A26" i="11"/>
  <c r="M47" i="18"/>
  <c r="A43" i="11"/>
  <c r="M47" i="29"/>
  <c r="A98" i="11"/>
  <c r="R2" i="7"/>
  <c r="M47" i="21"/>
  <c r="A58" i="11"/>
  <c r="S47" i="21"/>
  <c r="A61" i="11"/>
  <c r="S47" i="23"/>
  <c r="A71" i="11"/>
  <c r="K47" i="16"/>
  <c r="A32" i="11"/>
  <c r="K47" i="19"/>
  <c r="A47" i="11"/>
  <c r="R2" i="2"/>
  <c r="K47" i="23"/>
  <c r="A67" i="11"/>
  <c r="Q47" i="24"/>
  <c r="A75" i="11"/>
  <c r="Q47" i="17"/>
  <c r="A40" i="11"/>
  <c r="Q47" i="26"/>
  <c r="A85" i="11"/>
  <c r="Q47" i="7"/>
  <c r="A10" i="11"/>
  <c r="Q47" i="21"/>
  <c r="A60" i="11"/>
  <c r="O47" i="22"/>
  <c r="A64" i="11"/>
  <c r="R2" i="26"/>
  <c r="R2" i="21"/>
  <c r="O47" i="7"/>
  <c r="A9" i="11"/>
  <c r="M47" i="20"/>
  <c r="A53" i="11"/>
  <c r="S47" i="20"/>
  <c r="A56" i="11"/>
  <c r="S47" i="29"/>
  <c r="A101" i="11"/>
  <c r="O47" i="17"/>
  <c r="A39" i="11"/>
  <c r="S47" i="22"/>
  <c r="A66" i="11"/>
  <c r="O47" i="2"/>
  <c r="A4" i="11"/>
  <c r="M47" i="17"/>
  <c r="A38" i="11"/>
  <c r="S47" i="24"/>
  <c r="A76" i="11"/>
  <c r="M47" i="2"/>
  <c r="A3" i="11"/>
  <c r="K47" i="18"/>
  <c r="A42" i="11"/>
  <c r="K47" i="27"/>
  <c r="A87" i="11"/>
  <c r="M47" i="13"/>
  <c r="A18" i="11"/>
  <c r="M47" i="22"/>
  <c r="A63" i="11"/>
  <c r="M47" i="24"/>
  <c r="A73" i="11"/>
  <c r="O47" i="19"/>
  <c r="A49" i="11"/>
  <c r="Q47" i="14"/>
  <c r="A25" i="11"/>
  <c r="S47" i="27"/>
  <c r="A91" i="11"/>
  <c r="K47" i="20"/>
  <c r="A52" i="11"/>
  <c r="K47" i="29"/>
  <c r="A97" i="11"/>
  <c r="M47" i="15"/>
  <c r="A28" i="11"/>
  <c r="K47" i="22"/>
  <c r="A62" i="11"/>
  <c r="Q47" i="29"/>
  <c r="A100" i="11"/>
  <c r="S47" i="15"/>
  <c r="A31" i="11"/>
  <c r="K47" i="24"/>
  <c r="A72" i="11"/>
  <c r="M47" i="28"/>
  <c r="A93" i="11"/>
  <c r="Q47" i="16"/>
  <c r="A35" i="11"/>
  <c r="Q47" i="25"/>
  <c r="A80" i="11"/>
  <c r="S47" i="7"/>
  <c r="A11" i="11"/>
  <c r="Q47" i="2"/>
  <c r="A5" i="11"/>
  <c r="Q47" i="19"/>
  <c r="A50" i="11"/>
  <c r="Q47" i="12"/>
  <c r="A15" i="11"/>
  <c r="M47" i="26"/>
  <c r="A83" i="11"/>
  <c r="S47" i="18"/>
  <c r="A46" i="11"/>
  <c r="O47" i="15"/>
  <c r="A29" i="11"/>
  <c r="Q47" i="18"/>
  <c r="A45" i="11"/>
  <c r="S47" i="13"/>
  <c r="A21" i="11"/>
  <c r="Q47" i="20"/>
  <c r="A55" i="11"/>
  <c r="O47" i="27"/>
  <c r="A89" i="11"/>
  <c r="K47" i="15"/>
  <c r="A27" i="11"/>
  <c r="Q47" i="22"/>
  <c r="A65" i="11"/>
  <c r="S47" i="26"/>
  <c r="A86" i="11"/>
  <c r="O47" i="14"/>
  <c r="A24" i="11"/>
  <c r="O47" i="23"/>
  <c r="A69" i="11"/>
  <c r="K47" i="7"/>
  <c r="A7" i="11"/>
  <c r="O47" i="16"/>
  <c r="A34" i="11"/>
  <c r="O47" i="25"/>
  <c r="A79" i="11"/>
  <c r="K47" i="13"/>
  <c r="A17" i="11"/>
  <c r="O47" i="18"/>
  <c r="A44" i="11"/>
  <c r="M47" i="25"/>
  <c r="A78" i="11"/>
  <c r="Q47" i="13"/>
  <c r="A20" i="11"/>
  <c r="O47" i="20"/>
  <c r="A54" i="11"/>
  <c r="K47" i="26"/>
  <c r="A82" i="11"/>
  <c r="M47" i="12"/>
  <c r="A13" i="11"/>
  <c r="S47" i="28"/>
  <c r="A96" i="11"/>
  <c r="Q47" i="23"/>
  <c r="A70" i="11"/>
  <c r="M47" i="27"/>
  <c r="A88" i="11"/>
  <c r="S47" i="17"/>
  <c r="A41" i="11"/>
  <c r="M47" i="7"/>
  <c r="A8" i="11"/>
  <c r="K47" i="17"/>
  <c r="A37" i="11"/>
  <c r="O47" i="21"/>
  <c r="A59" i="11"/>
  <c r="S47" i="25"/>
  <c r="A81" i="11"/>
  <c r="M47" i="19"/>
  <c r="A48" i="11"/>
  <c r="K47" i="25"/>
  <c r="A77" i="11"/>
  <c r="Q47" i="15"/>
  <c r="A30" i="11"/>
  <c r="O47" i="29"/>
  <c r="A99" i="11"/>
  <c r="O47" i="13"/>
  <c r="A1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<sst xmlns="http://schemas.openxmlformats.org/spreadsheetml/2006/main" count="2341" uniqueCount="544">
  <si>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</si>
  <si>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</si>
  <si>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</si>
  <si>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</si>
  <si>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</si>
  <si>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</si>
  <si>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</si>
  <si>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</si>
  <si>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</si>
  <si>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</si>
  <si>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</si>
  <si>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</si>
  <si>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</si>
  <si>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</si>
  <si>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</si>
  <si>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</si>
  <si>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</si>
  <si>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</si>
  <si>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</si>
  <si>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</si>
  <si>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</si>
  <si>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</si>
  <si>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</si>
  <si>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</si>
  <si>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</si>
  <si>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</si>
  <si>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</si>
  <si>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</si>
  <si>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</si>
  <si>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</si>
  <si>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</si>
  <si>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</si>
  <si>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</si>
  <si>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</si>
  <si>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</si>
  <si>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</si>
  <si>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</si>
  <si>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</si>
  <si>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</si>
  <si>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</si>
  <si>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</si>
  <si>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</si>
  <si>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</si>
  <si>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</si>
  <si>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</si>
  <si>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</si>
  <si>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</si>
  <si>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</si>
  <si>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</si>
  <si>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</si>
  <si>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</si>
  <si>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</si>
  <si>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</si>
  <si>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</si>
  <si>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</si>
  <si>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</si>
  <si>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</si>
  <si>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</si>
  <si>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</si>
  <si>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</si>
  <si>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</si>
  <si>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</si>
  <si>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</si>
  <si>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</si>
  <si>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</si>
  <si>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</si>
  <si>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</si>
  <si>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</si>
  <si>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</si>
  <si>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</si>
  <si>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</si>
  <si>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</si>
  <si>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</si>
  <si>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</si>
  <si>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</si>
  <si>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</si>
  <si>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</si>
  <si>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</si>
  <si>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</si>
  <si>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</si>
  <si>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</si>
  <si>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</si>
  <si>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</si>
  <si>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</si>
  <si>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</si>
  <si>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</si>
  <si>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</si>
  <si>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</si>
  <si>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</si>
  <si>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</si>
  <si>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</si>
  <si>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</si>
  <si>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</si>
  <si>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</si>
  <si>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</si>
  <si>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</si>
  <si>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</si>
  <si>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</si>
  <si>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</si>
  <si>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</si>
  <si>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</si>
  <si>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</si>
  <si>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</si>
  <si>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</si>
  <si>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</si>
  <si>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</si>
  <si>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</si>
  <si>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</si>
  <si>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</si>
  <si>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</si>
  <si>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</si>
  <si>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</si>
  <si>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</si>
  <si>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</si>
  <si>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</si>
  <si>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</si>
  <si>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</si>
  <si>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</si>
  <si>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</si>
  <si>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</si>
  <si>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</si>
  <si>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</si>
  <si>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</si>
  <si>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</si>
  <si>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</si>
  <si>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</si>
  <si>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</si>
  <si>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</si>
  <si>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</si>
  <si>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</si>
  <si>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</si>
  <si>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</si>
  <si>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</si>
  <si>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</si>
  <si>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</si>
  <si>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</si>
  <si>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</si>
  <si>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</si>
  <si>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</si>
  <si>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</si>
  <si>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</si>
  <si>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</si>
  <si>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</si>
  <si>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</si>
  <si>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</si>
  <si>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</si>
  <si>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</si>
  <si>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</si>
  <si>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</si>
  <si>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</si>
  <si>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</si>
  <si>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</si>
  <si>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</si>
  <si>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</si>
  <si>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</si>
  <si>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</si>
  <si>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</si>
  <si>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</si>
  <si>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</si>
  <si>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</si>
  <si>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</si>
  <si>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</si>
  <si>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</si>
  <si>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</si>
  <si>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</si>
  <si>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</si>
  <si>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</si>
  <si>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</si>
  <si>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</si>
  <si>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</si>
  <si>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</si>
  <si>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</si>
  <si>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</si>
  <si>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</si>
  <si>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</si>
  <si>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</si>
  <si>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</si>
  <si>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</si>
  <si>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</si>
  <si>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</si>
  <si>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</si>
  <si>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</si>
  <si>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</si>
  <si>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</si>
  <si>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</si>
  <si>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</si>
  <si>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</si>
  <si>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</si>
  <si>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</si>
  <si>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</si>
  <si>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</si>
  <si>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</si>
  <si>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</si>
  <si>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</si>
  <si>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</si>
  <si>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</si>
  <si>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</si>
  <si>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</si>
  <si>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</si>
  <si>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</si>
  <si>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</si>
  <si>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</si>
  <si>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</si>
  <si>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</si>
  <si>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</si>
  <si>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</si>
  <si>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</si>
  <si>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</si>
  <si>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</si>
  <si>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</si>
  <si>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</si>
  <si>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</si>
  <si>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</si>
  <si>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</si>
  <si>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</si>
  <si>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</si>
  <si>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</si>
  <si>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</si>
  <si>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</si>
  <si>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</si>
  <si>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</si>
  <si>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</si>
  <si>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</si>
  <si>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</si>
  <si>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</si>
  <si>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</si>
  <si>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</si>
  <si>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</si>
  <si>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</si>
  <si>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</si>
  <si>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</si>
  <si>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</si>
  <si>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</si>
  <si>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</si>
  <si>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</si>
  <si>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</si>
  <si>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</si>
  <si>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</si>
  <si>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</si>
  <si>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</si>
  <si>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</si>
  <si>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</si>
  <si>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</si>
  <si>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</si>
  <si>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</si>
  <si>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</si>
  <si>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</si>
  <si>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</si>
  <si>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</si>
  <si>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</si>
  <si>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</si>
  <si>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</si>
  <si>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</si>
  <si>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</si>
  <si>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</si>
  <si>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</si>
  <si>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</si>
  <si>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</si>
  <si>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</si>
  <si>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</si>
  <si>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</si>
  <si>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</si>
  <si>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</si>
  <si>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</si>
  <si>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</si>
  <si>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</si>
  <si>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</si>
  <si>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</si>
  <si>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</si>
  <si>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</si>
  <si>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</si>
  <si>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</si>
  <si>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</si>
  <si>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</si>
  <si>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</si>
  <si>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</si>
  <si>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</si>
  <si>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</si>
  <si>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</si>
  <si>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</si>
  <si>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</si>
  <si>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</si>
  <si>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</si>
  <si>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</si>
  <si>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</si>
  <si>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</si>
  <si>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</si>
  <si>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</si>
  <si>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</si>
  <si>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</si>
  <si>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</si>
  <si>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</si>
  <si>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</si>
  <si>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</si>
  <si>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</si>
  <si>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</si>
  <si>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</si>
  <si>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</si>
  <si>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</si>
  <si>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</si>
  <si>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</si>
  <si>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</si>
  <si>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</si>
  <si>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</si>
  <si>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</si>
  <si>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</si>
  <si>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</si>
  <si>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</si>
  <si>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</si>
  <si>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</si>
  <si>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</si>
  <si>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</si>
  <si>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</si>
  <si>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</si>
  <si>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</si>
  <si>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</si>
  <si>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</si>
  <si>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</si>
  <si>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</si>
  <si>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</si>
  <si>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</si>
  <si>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</si>
  <si>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</si>
  <si>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</si>
  <si>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</si>
  <si>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</si>
  <si>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</si>
  <si>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</si>
  <si>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</si>
  <si>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</si>
  <si>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</si>
  <si>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</si>
  <si>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</si>
  <si>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</si>
  <si>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</si>
  <si>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</si>
  <si>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</si>
  <si>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</si>
  <si>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</si>
  <si>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</si>
  <si>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</si>
  <si>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</si>
  <si>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</si>
  <si>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</si>
  <si>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</si>
  <si>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</si>
  <si>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</si>
  <si>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</si>
  <si>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</si>
  <si>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</si>
  <si>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</si>
  <si>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</si>
  <si>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</si>
  <si>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</si>
  <si>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</si>
  <si>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</si>
  <si>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</si>
  <si>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</si>
  <si>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</si>
  <si>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</si>
  <si>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</si>
  <si>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</si>
  <si>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</si>
  <si>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</si>
  <si>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</si>
  <si>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</si>
  <si>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</si>
  <si>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</si>
  <si>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</si>
  <si>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</si>
  <si>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</si>
  <si>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</si>
  <si>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</si>
  <si>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</si>
  <si>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</si>
  <si>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</si>
  <si>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</si>
  <si>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</si>
  <si>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</si>
  <si>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</si>
  <si>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</si>
  <si>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</si>
  <si>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</si>
  <si>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</si>
  <si>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</si>
  <si>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</si>
  <si>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</si>
  <si>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</si>
  <si>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</si>
  <si>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</si>
  <si>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</si>
  <si>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</si>
  <si>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</si>
  <si>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</si>
  <si>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</si>
  <si>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</si>
  <si>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</si>
  <si>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</si>
  <si>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</si>
  <si>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</si>
  <si>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</si>
  <si>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</si>
  <si>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</si>
  <si>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</si>
  <si>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</si>
  <si>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</si>
  <si>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</si>
  <si>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</si>
  <si>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</si>
  <si>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</si>
  <si>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</si>
  <si>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</si>
  <si>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</si>
  <si>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</si>
  <si>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</si>
  <si>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</si>
  <si>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</si>
  <si>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</si>
  <si>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</si>
  <si>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</si>
  <si>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</si>
  <si>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</si>
  <si>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</si>
  <si>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</si>
  <si>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</si>
  <si>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</si>
  <si>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</si>
  <si>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</si>
  <si>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</si>
  <si>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</si>
  <si>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</si>
  <si>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</si>
  <si>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</si>
  <si>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</si>
  <si>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</si>
  <si>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</si>
  <si>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</si>
  <si>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</si>
  <si>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</si>
  <si>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</si>
  <si>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</si>
  <si>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</si>
  <si>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</si>
  <si>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</si>
  <si>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</si>
  <si>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</si>
  <si>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</si>
  <si>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</si>
  <si>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</si>
  <si>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</si>
  <si>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</si>
  <si>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</si>
  <si>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</si>
  <si>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</si>
  <si>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</si>
  <si>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</si>
  <si>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</si>
  <si>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</si>
  <si>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</si>
  <si>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</si>
  <si>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</si>
  <si>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</si>
  <si>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</si>
  <si>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</si>
  <si>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</si>
  <si>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</si>
  <si>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</si>
  <si>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</si>
  <si>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</si>
  <si>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</si>
  <si>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</si>
  <si>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</si>
  <si>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</si>
  <si>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</si>
  <si>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</si>
  <si>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</si>
  <si>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</si>
  <si>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</si>
  <si>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</si>
  <si>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</si>
  <si>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</si>
  <si>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</si>
  <si>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</si>
  <si>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</si>
  <si>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</si>
  <si>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</si>
  <si>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</si>
  <si>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</si>
  <si>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</si>
  <si>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</si>
  <si>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</si>
  <si>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</si>
  <si>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</si>
  <si>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</si>
  <si>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</si>
  <si>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</si>
  <si>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</si>
  <si>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</si>
  <si>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</si>
  <si>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</si>
  <si>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</si>
  <si>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</si>
  <si>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</si>
  <si>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</si>
  <si>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</si>
  <si>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</si>
  <si>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</si>
  <si>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</si>
  <si>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</si>
  <si>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</si>
  <si>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</si>
  <si>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</si>
  <si>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</si>
  <si>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</si>
  <si>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</si>
  <si>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</si>
  <si>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</si>
  <si>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</si>
  <si>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</si>
  <si>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</si>
  <si>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</si>
  <si>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</si>
  <si>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</si>
  <si>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</si>
  <si>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</si>
  <si>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</si>
  <si>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</si>
  <si>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</si>
  <si>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</si>
  <si>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</si>
  <si>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</si>
  <si>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</si>
  <si>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</si>
  <si>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</si>
  <si>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 xml:space="preserve">B. Ranking </t>
  </si>
  <si>
    <t>Climate Adaptation, Resilience  and Climate Finance in Rural India (CAFRI-MoEFCC II)</t>
  </si>
  <si>
    <t>22.2133.1-001.00</t>
  </si>
  <si>
    <t xml:space="preserve"> Water Resource Management/Water Conservation/Climate Smart Agriculture/Natural Resource Management</t>
  </si>
  <si>
    <t>in India</t>
  </si>
  <si>
    <t>Engagement of Technical Agency for mainstream climate-smart adaptation practices through the design, development and implementation of Water Security Plans &amp; Agriculture Contingency Plans in Bangra Block, Jhansi , Bundelkhand area of Uttar Pradesh.</t>
  </si>
  <si>
    <t xml:space="preserve">10 Years of technical expertise in the field of Natural Resource Management/Water Conservation/Water Harvesting, Climate Smart Agriculture &amp; Water Resource Management related projects through the support of National/Regional NGOs/ Agencies. </t>
  </si>
  <si>
    <t xml:space="preserve"> 10 years of Experience in capacity development work for Natural Resource Management/Water Conservation and Climate Smart Agriculture at Village/Panchayat/Block level.</t>
  </si>
  <si>
    <t>10  years of Experience in Innovative &amp; Scalable models on work for Natural Resource Management/Water Conservation and Climate Smart Agriculture at Village/Panchayat/Block level.</t>
  </si>
  <si>
    <t>83497726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</si>
</sst>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name val="Arial"/>
      <family val="2"/>
    </font>
    <font>
      <b/>
      <u/>
      <sz val="11"/>
      <name val="Arial"/>
      <family val="2"/>
    </font>
    <font>
      <b/>
      <u/>
      <sz val="9"/>
      <name val="Arial"/>
      <family val="2"/>
    </font>
    <font>
      <sz val="11"/>
      <name val="Calibri"/>
      <family val="2"/>
      <scheme val="minor"/>
    </font>
    <font>
      <u/>
      <sz val="8"/>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2" fillId="0" borderId="0" applyNumberFormat="0" applyFill="0" applyBorder="0" applyAlignment="0" applyProtection="0"/>
  </cellStyleXfs>
  <cellXfs count="244">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8" fillId="0" borderId="0" xfId="0" applyFont="1" applyAlignment="1">
      <alignment vertical="top" wrapText="1"/>
    </xf>
    <xf numFmtId="0" fontId="2" fillId="0" borderId="0" xfId="0" applyFont="1" applyAlignment="1">
      <alignment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0" borderId="0" xfId="0" applyFont="1" applyAlignment="1">
      <alignment horizontal="center" vertical="center" wrapText="1"/>
    </xf>
    <xf numFmtId="0" fontId="2" fillId="0" borderId="5" xfId="0" applyFont="1" applyBorder="1" applyAlignment="1">
      <alignment wrapText="1"/>
    </xf>
    <xf numFmtId="49" fontId="2" fillId="0" borderId="5" xfId="0" applyNumberFormat="1" applyFont="1" applyBorder="1" applyAlignment="1">
      <alignment horizontal="center"/>
    </xf>
    <xf numFmtId="49" fontId="2" fillId="0" borderId="0" xfId="0" applyNumberFormat="1" applyFont="1" applyAlignment="1">
      <alignment horizontal="center"/>
    </xf>
    <xf numFmtId="0" fontId="31" fillId="0" borderId="0" xfId="0" applyFont="1"/>
    <xf numFmtId="0" fontId="2" fillId="0" borderId="5" xfId="0" applyFont="1" applyBorder="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2" fillId="0" borderId="0" xfId="4" applyNumberFormat="1"/>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0" xfId="0" applyFont="1" applyFill="1" applyBorder="1" applyAlignment="1">
      <alignment vertical="center"/>
    </xf>
    <xf numFmtId="0" fontId="3" fillId="4" borderId="31" xfId="0" applyFont="1" applyFill="1" applyBorder="1" applyAlignment="1">
      <alignment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 fillId="0" borderId="58" xfId="0" applyFont="1" applyBorder="1" applyAlignment="1">
      <alignment vertical="center"/>
    </xf>
    <xf numFmtId="0" fontId="2" fillId="0" borderId="71" xfId="0" applyFont="1" applyBorder="1" applyAlignment="1">
      <alignment vertical="center"/>
    </xf>
    <xf numFmtId="0" fontId="2" fillId="0" borderId="14"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0" fontId="25" fillId="0" borderId="65" xfId="0" applyFont="1" applyBorder="1" applyAlignment="1">
      <alignment vertical="center" wrapText="1"/>
    </xf>
    <xf numFmtId="0" fontId="25" fillId="0" borderId="11" xfId="0" applyFont="1" applyBorder="1" applyAlignment="1">
      <alignment vertical="center" wrapText="1"/>
    </xf>
    <xf numFmtId="0" fontId="25"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28" fillId="0" borderId="0" xfId="0" applyFont="1" applyAlignment="1">
      <alignment horizontal="left" vertical="top" wrapText="1"/>
    </xf>
    <xf numFmtId="0" fontId="28" fillId="0" borderId="0" xfId="0" applyFont="1" applyAlignment="1">
      <alignment vertical="top" wrapText="1"/>
    </xf>
    <xf numFmtId="0" fontId="30" fillId="0" borderId="0" xfId="0" applyFont="1" applyAlignment="1">
      <alignment horizontal="left" vertical="top"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401</v>
      </c>
      <c r="B1" s="35" t="s">
        <v>432</v>
      </c>
      <c r="C1" s="35" t="s">
        <v>433</v>
      </c>
    </row>
    <row r="2" spans="1:3">
      <c r="A2" s="35">
        <f>'CandidateTenderer 1-5'!$K$47</f>
        <v>1</v>
      </c>
      <c r="B2" s="175" t="str">
        <f>'CandidateTenderer 1-5'!$J$8</f>
        <v>Candidate/tenderer 1</v>
      </c>
      <c r="C2">
        <f>'CandidateTenderer 1-5'!$K$46</f>
        <v>0</v>
      </c>
    </row>
    <row r="3" spans="1:3">
      <c r="A3" s="35">
        <f>'CandidateTenderer 1-5'!$M$47</f>
        <v>1</v>
      </c>
      <c r="B3" s="175" t="str">
        <f>'CandidateTenderer 1-5'!$L$8</f>
        <v>Candidate/tenderer 2</v>
      </c>
      <c r="C3">
        <f>'CandidateTenderer 1-5'!$M$46</f>
        <v>0</v>
      </c>
    </row>
    <row r="4" spans="1:3">
      <c r="A4" s="35">
        <f>'CandidateTenderer 1-5'!$O$47</f>
        <v>1</v>
      </c>
      <c r="B4" s="175" t="str">
        <f>'CandidateTenderer 1-5'!$N$8</f>
        <v>Candidate/tenderer 3</v>
      </c>
      <c r="C4">
        <f>'CandidateTenderer 1-5'!$O$46</f>
        <v>0</v>
      </c>
    </row>
    <row r="5" spans="1:3">
      <c r="A5" s="35">
        <f>'CandidateTenderer 1-5'!$Q$47</f>
        <v>1</v>
      </c>
      <c r="B5" s="175" t="str">
        <f>'CandidateTenderer 1-5'!$P$8</f>
        <v>Candidate/tenderer 4</v>
      </c>
      <c r="C5">
        <f>'CandidateTenderer 1-5'!$Q$46</f>
        <v>0</v>
      </c>
    </row>
    <row r="6" spans="1:3">
      <c r="A6" s="35">
        <f>'CandidateTenderer 1-5'!$S$47</f>
        <v>1</v>
      </c>
      <c r="B6" s="175" t="str">
        <f>'CandidateTenderer 1-5'!$R$8</f>
        <v>Candidate/tenderer 5</v>
      </c>
      <c r="C6">
        <f>'CandidateTenderer 1-5'!$S$46</f>
        <v>0</v>
      </c>
    </row>
    <row r="7" spans="1:3">
      <c r="A7" s="35">
        <f>'CandidateTenderer 6-10'!$K$47</f>
        <v>1</v>
      </c>
      <c r="B7" s="175" t="str">
        <f>'CandidateTenderer 6-10'!$J$8</f>
        <v>Candidate/tenderer 6</v>
      </c>
      <c r="C7">
        <f>'CandidateTenderer 6-10'!$K$46</f>
        <v>0</v>
      </c>
    </row>
    <row r="8" spans="1:3">
      <c r="A8" s="35">
        <f>'CandidateTenderer 6-10'!$M$47</f>
        <v>1</v>
      </c>
      <c r="B8" s="175" t="str">
        <f>'CandidateTenderer 6-10'!$L$8</f>
        <v>Candidate/tenderer 7</v>
      </c>
      <c r="C8">
        <f>'CandidateTenderer 6-10'!$M$46</f>
        <v>0</v>
      </c>
    </row>
    <row r="9" spans="1:3">
      <c r="A9" s="35">
        <f>'CandidateTenderer 6-10'!$O$47</f>
        <v>1</v>
      </c>
      <c r="B9" s="175" t="str">
        <f>'CandidateTenderer 6-10'!$N$8</f>
        <v>Candidate/tenderer 8</v>
      </c>
      <c r="C9">
        <f>'CandidateTenderer 6-10'!$O$46</f>
        <v>0</v>
      </c>
    </row>
    <row r="10" spans="1:3">
      <c r="A10" s="35">
        <f>'CandidateTenderer 6-10'!$Q$47</f>
        <v>1</v>
      </c>
      <c r="B10" s="175" t="str">
        <f>'CandidateTenderer 6-10'!$P$8</f>
        <v>Candidate/tenderer 9</v>
      </c>
      <c r="C10">
        <f>'CandidateTenderer 6-10'!$Q$46</f>
        <v>0</v>
      </c>
    </row>
    <row r="11" spans="1:3">
      <c r="A11" s="35">
        <f>'CandidateTenderer 6-10'!$S$47</f>
        <v>1</v>
      </c>
      <c r="B11" s="175" t="str">
        <f>'CandidateTenderer 6-10'!$R$8</f>
        <v>Candidate/tenderer 10</v>
      </c>
      <c r="C11">
        <f>'CandidateTenderer 6-10'!$S$46</f>
        <v>0</v>
      </c>
    </row>
    <row r="12" spans="1:3">
      <c r="A12" s="35">
        <f>'CandidateTenderer 11-15'!$K$47</f>
        <v>1</v>
      </c>
      <c r="B12" s="175" t="str">
        <f>'CandidateTenderer 11-15'!$J$8</f>
        <v>Candidate/tenderer 11</v>
      </c>
      <c r="C12">
        <f>'CandidateTenderer 11-15'!$K$46</f>
        <v>0</v>
      </c>
    </row>
    <row r="13" spans="1:3">
      <c r="A13" s="35">
        <f>'CandidateTenderer 11-15'!$M$47</f>
        <v>1</v>
      </c>
      <c r="B13" s="175" t="str">
        <f>'CandidateTenderer 11-15'!$L$8</f>
        <v>Candidate/tenderer 12</v>
      </c>
      <c r="C13">
        <f>'CandidateTenderer 11-15'!$M$46</f>
        <v>0</v>
      </c>
    </row>
    <row r="14" spans="1:3">
      <c r="A14" s="35">
        <f>'CandidateTenderer 11-15'!$O$47</f>
        <v>1</v>
      </c>
      <c r="B14" s="175" t="str">
        <f>'CandidateTenderer 11-15'!$N$8</f>
        <v>Candidate/tenderer 13</v>
      </c>
      <c r="C14">
        <f>'CandidateTenderer 11-15'!$O$46</f>
        <v>0</v>
      </c>
    </row>
    <row r="15" spans="1:3">
      <c r="A15" s="35">
        <f>'CandidateTenderer 11-15'!$Q$47</f>
        <v>1</v>
      </c>
      <c r="B15" s="175" t="str">
        <f>'CandidateTenderer 11-15'!$P$8</f>
        <v>Candidate/tenderer 14</v>
      </c>
      <c r="C15">
        <f>'CandidateTenderer 11-15'!$Q$46</f>
        <v>0</v>
      </c>
    </row>
    <row r="16" spans="1:3">
      <c r="A16" s="35">
        <f>'CandidateTenderer 11-15'!$S$47</f>
        <v>1</v>
      </c>
      <c r="B16" s="175" t="str">
        <f>'CandidateTenderer 11-15'!$R$8</f>
        <v>Candidate/tenderer 15</v>
      </c>
      <c r="C16">
        <f>'CandidateTenderer 11-15'!$S$46</f>
        <v>0</v>
      </c>
    </row>
    <row r="17" spans="1:3">
      <c r="A17" s="35">
        <f>'CandidateTenderer 16-20'!$K$47</f>
        <v>1</v>
      </c>
      <c r="B17" s="175" t="str">
        <f>'CandidateTenderer 16-20'!$J$8</f>
        <v>Candidate/tenderer 16</v>
      </c>
      <c r="C17">
        <f>'CandidateTenderer 16-20'!$K$46</f>
        <v>0</v>
      </c>
    </row>
    <row r="18" spans="1:3">
      <c r="A18" s="35">
        <f>'CandidateTenderer 16-20'!$M$47</f>
        <v>1</v>
      </c>
      <c r="B18" s="175" t="str">
        <f>'CandidateTenderer 16-20'!$L$8</f>
        <v>Candidate/tenderer 17</v>
      </c>
      <c r="C18">
        <f>'CandidateTenderer 16-20'!$M$46</f>
        <v>0</v>
      </c>
    </row>
    <row r="19" spans="1:3">
      <c r="A19" s="35">
        <f>'CandidateTenderer 16-20'!$O$47</f>
        <v>1</v>
      </c>
      <c r="B19" s="175" t="str">
        <f>'CandidateTenderer 16-20'!$N$8</f>
        <v>Candidate/tenderer 18</v>
      </c>
      <c r="C19">
        <f>'CandidateTenderer 16-20'!$O$46</f>
        <v>0</v>
      </c>
    </row>
    <row r="20" spans="1:3">
      <c r="A20" s="35">
        <f>'CandidateTenderer 16-20'!$Q$47</f>
        <v>1</v>
      </c>
      <c r="B20" s="175" t="str">
        <f>'CandidateTenderer 16-20'!$P$8</f>
        <v>Candidate/tenderer 19</v>
      </c>
      <c r="C20">
        <f>'CandidateTenderer 16-20'!$Q$46</f>
        <v>0</v>
      </c>
    </row>
    <row r="21" spans="1:3">
      <c r="A21" s="35">
        <f>'CandidateTenderer 16-20'!$S$47</f>
        <v>1</v>
      </c>
      <c r="B21" s="175" t="str">
        <f>'CandidateTenderer 16-20'!$R$8</f>
        <v>Candidate/tenderer 20</v>
      </c>
      <c r="C21">
        <f>'CandidateTenderer 16-20'!$S$46</f>
        <v>0</v>
      </c>
    </row>
    <row r="22" spans="1:3">
      <c r="A22" s="35">
        <f>'CandidateTenderer 21-25'!$K$47</f>
        <v>1</v>
      </c>
      <c r="B22" s="175" t="str">
        <f>'CandidateTenderer 21-25'!$J$8</f>
        <v>Candidate/tenderer 21</v>
      </c>
      <c r="C22">
        <f>'CandidateTenderer 21-25'!$K$46</f>
        <v>0</v>
      </c>
    </row>
    <row r="23" spans="1:3">
      <c r="A23" s="35">
        <f>'CandidateTenderer 21-25'!$M$47</f>
        <v>1</v>
      </c>
      <c r="B23" s="175" t="str">
        <f>'CandidateTenderer 21-25'!$L$8</f>
        <v>Candidate/tenderer 22</v>
      </c>
      <c r="C23">
        <f>'CandidateTenderer 21-25'!$M$46</f>
        <v>0</v>
      </c>
    </row>
    <row r="24" spans="1:3">
      <c r="A24" s="35">
        <f>'CandidateTenderer 21-25'!$O$47</f>
        <v>1</v>
      </c>
      <c r="B24" s="175" t="str">
        <f>'CandidateTenderer 21-25'!$N$8</f>
        <v>Candidate/tenderer 23</v>
      </c>
      <c r="C24">
        <f>'CandidateTenderer 21-25'!$O$46</f>
        <v>0</v>
      </c>
    </row>
    <row r="25" spans="1:3">
      <c r="A25" s="35">
        <f>'CandidateTenderer 21-25'!$Q$47</f>
        <v>1</v>
      </c>
      <c r="B25" s="175" t="str">
        <f>'CandidateTenderer 21-25'!$P$8</f>
        <v>Candidate/tenderer 24</v>
      </c>
      <c r="C25">
        <f>'CandidateTenderer 21-25'!$Q$46</f>
        <v>0</v>
      </c>
    </row>
    <row r="26" spans="1:3">
      <c r="A26" s="35">
        <f>'CandidateTenderer 21-25'!$S$47</f>
        <v>1</v>
      </c>
      <c r="B26" s="175" t="str">
        <f>'CandidateTenderer 21-25'!$R$8</f>
        <v>Candidate/tenderer 25</v>
      </c>
      <c r="C26">
        <f>'CandidateTenderer 21-25'!$S$46</f>
        <v>0</v>
      </c>
    </row>
    <row r="27" spans="1:3">
      <c r="A27" s="35">
        <f>'CandidateTenderer 26-30'!$K$47</f>
        <v>1</v>
      </c>
      <c r="B27" s="175" t="str">
        <f>'CandidateTenderer 26-30'!$J$8</f>
        <v>Candidate/tenderer 26</v>
      </c>
      <c r="C27">
        <f>'CandidateTenderer 26-30'!$K$46</f>
        <v>0</v>
      </c>
    </row>
    <row r="28" spans="1:3">
      <c r="A28" s="35">
        <f>'CandidateTenderer 26-30'!$M$47</f>
        <v>1</v>
      </c>
      <c r="B28" s="175" t="str">
        <f>'CandidateTenderer 26-30'!$L$8</f>
        <v>Candidate/tenderer 27</v>
      </c>
      <c r="C28">
        <f>'CandidateTenderer 26-30'!$M$46</f>
        <v>0</v>
      </c>
    </row>
    <row r="29" spans="1:3">
      <c r="A29" s="35">
        <f>'CandidateTenderer 26-30'!$O$47</f>
        <v>1</v>
      </c>
      <c r="B29" s="175" t="str">
        <f>'CandidateTenderer 26-30'!$N$8</f>
        <v>Candidate/tenderer 28</v>
      </c>
      <c r="C29">
        <f>'CandidateTenderer 26-30'!$O$46</f>
        <v>0</v>
      </c>
    </row>
    <row r="30" spans="1:3">
      <c r="A30" s="35">
        <f>'CandidateTenderer 26-30'!$Q$47</f>
        <v>1</v>
      </c>
      <c r="B30" s="175" t="str">
        <f>'CandidateTenderer 26-30'!$P$8</f>
        <v>Candidate/tenderer 29</v>
      </c>
      <c r="C30">
        <f>'CandidateTenderer 26-30'!$Q$46</f>
        <v>0</v>
      </c>
    </row>
    <row r="31" spans="1:3">
      <c r="A31" s="35">
        <f>'CandidateTenderer 26-30'!$S$47</f>
        <v>1</v>
      </c>
      <c r="B31" s="175" t="str">
        <f>'CandidateTenderer 26-30'!$R$8</f>
        <v>Candidate/tenderer 30</v>
      </c>
      <c r="C31">
        <f>'CandidateTenderer 26-30'!$S$46</f>
        <v>0</v>
      </c>
    </row>
    <row r="32" spans="1:3">
      <c r="A32" s="35">
        <f>'CandidateTenderer 31-35'!$K$47</f>
        <v>1</v>
      </c>
      <c r="B32" s="175" t="str">
        <f>'CandidateTenderer 31-35'!$J$8</f>
        <v>Candidate/tenderer 31</v>
      </c>
      <c r="C32">
        <f>'CandidateTenderer 31-35'!$K$46</f>
        <v>0</v>
      </c>
    </row>
    <row r="33" spans="1:3">
      <c r="A33" s="35">
        <f>'CandidateTenderer 31-35'!$M$47</f>
        <v>1</v>
      </c>
      <c r="B33" s="175" t="str">
        <f>'CandidateTenderer 31-35'!$L$8</f>
        <v>Candidate/tenderer 32</v>
      </c>
      <c r="C33">
        <f>'CandidateTenderer 31-35'!$M$46</f>
        <v>0</v>
      </c>
    </row>
    <row r="34" spans="1:3">
      <c r="A34" s="35">
        <f>'CandidateTenderer 31-35'!$O$47</f>
        <v>1</v>
      </c>
      <c r="B34" s="175" t="str">
        <f>'CandidateTenderer 31-35'!$N$8</f>
        <v>Candidate/tenderer 33</v>
      </c>
      <c r="C34">
        <f>'CandidateTenderer 31-35'!$O$46</f>
        <v>0</v>
      </c>
    </row>
    <row r="35" spans="1:3">
      <c r="A35" s="35">
        <f>'CandidateTenderer 31-35'!$Q$47</f>
        <v>1</v>
      </c>
      <c r="B35" s="175" t="str">
        <f>'CandidateTenderer 31-35'!$P$8</f>
        <v>Candidate/tenderer 34</v>
      </c>
      <c r="C35">
        <f>'CandidateTenderer 31-35'!$Q$46</f>
        <v>0</v>
      </c>
    </row>
    <row r="36" spans="1:3">
      <c r="A36" s="35">
        <f>'CandidateTenderer 31-35'!$S$47</f>
        <v>1</v>
      </c>
      <c r="B36" s="175" t="str">
        <f>'CandidateTenderer 31-35'!$R$8</f>
        <v>Candidate/tenderer 35</v>
      </c>
      <c r="C36">
        <f>'CandidateTenderer 31-35'!$S$46</f>
        <v>0</v>
      </c>
    </row>
    <row r="37" spans="1:3">
      <c r="A37" s="35">
        <f>'CandidateTenderer 36-40'!$K$47</f>
        <v>1</v>
      </c>
      <c r="B37" s="175" t="str">
        <f>'CandidateTenderer 36-40'!$J$8</f>
        <v>Candidate/tenderer 36</v>
      </c>
      <c r="C37">
        <f>'CandidateTenderer 36-40'!$K$46</f>
        <v>0</v>
      </c>
    </row>
    <row r="38" spans="1:3">
      <c r="A38" s="35">
        <f>'CandidateTenderer 36-40'!$M$47</f>
        <v>1</v>
      </c>
      <c r="B38" s="175" t="str">
        <f>'CandidateTenderer 36-40'!$L$8</f>
        <v>Candidate/tenderer 37</v>
      </c>
      <c r="C38">
        <f>'CandidateTenderer 36-40'!$M$46</f>
        <v>0</v>
      </c>
    </row>
    <row r="39" spans="1:3">
      <c r="A39" s="35">
        <f>'CandidateTenderer 36-40'!$O$47</f>
        <v>1</v>
      </c>
      <c r="B39" s="175" t="str">
        <f>'CandidateTenderer 36-40'!$N$8</f>
        <v>Candidate/tenderer 38</v>
      </c>
      <c r="C39">
        <f>'CandidateTenderer 36-40'!$O$46</f>
        <v>0</v>
      </c>
    </row>
    <row r="40" spans="1:3">
      <c r="A40" s="35">
        <f>'CandidateTenderer 36-40'!$Q$47</f>
        <v>1</v>
      </c>
      <c r="B40" s="175" t="str">
        <f>'CandidateTenderer 36-40'!$P$8</f>
        <v>Candidate/tenderer 39</v>
      </c>
      <c r="C40">
        <f>'CandidateTenderer 36-40'!$Q$46</f>
        <v>0</v>
      </c>
    </row>
    <row r="41" spans="1:3">
      <c r="A41" s="35">
        <f>'CandidateTenderer 36-40'!$S$47</f>
        <v>1</v>
      </c>
      <c r="B41" s="175" t="str">
        <f>'CandidateTenderer 36-40'!$R$8</f>
        <v>Candidate/tenderer 40</v>
      </c>
      <c r="C41">
        <f>'CandidateTenderer 36-40'!$S$46</f>
        <v>0</v>
      </c>
    </row>
    <row r="42" spans="1:3">
      <c r="A42" s="35">
        <f>'CandidateTenderer 41-45'!$K$47</f>
        <v>1</v>
      </c>
      <c r="B42" s="175" t="str">
        <f>'CandidateTenderer 41-45'!$J$8</f>
        <v>Candidate/tenderer 41</v>
      </c>
      <c r="C42">
        <f>'CandidateTenderer 41-45'!$K$46</f>
        <v>0</v>
      </c>
    </row>
    <row r="43" spans="1:3">
      <c r="A43" s="35">
        <f>'CandidateTenderer 41-45'!$M$47</f>
        <v>1</v>
      </c>
      <c r="B43" s="175" t="str">
        <f>'CandidateTenderer 41-45'!$L$8</f>
        <v>Candidate/tenderer 42</v>
      </c>
      <c r="C43">
        <f>'CandidateTenderer 41-45'!$M$46</f>
        <v>0</v>
      </c>
    </row>
    <row r="44" spans="1:3">
      <c r="A44" s="35">
        <f>'CandidateTenderer 41-45'!$O$47</f>
        <v>1</v>
      </c>
      <c r="B44" s="175" t="str">
        <f>'CandidateTenderer 41-45'!$N$8</f>
        <v>Candidate/tenderer 43</v>
      </c>
      <c r="C44">
        <f>'CandidateTenderer 41-45'!$O$46</f>
        <v>0</v>
      </c>
    </row>
    <row r="45" spans="1:3">
      <c r="A45" s="35">
        <f>'CandidateTenderer 41-45'!$Q$47</f>
        <v>1</v>
      </c>
      <c r="B45" s="175" t="str">
        <f>'CandidateTenderer 41-45'!$P$8</f>
        <v>Candidate/tenderer 44</v>
      </c>
      <c r="C45">
        <f>'CandidateTenderer 41-45'!$Q$46</f>
        <v>0</v>
      </c>
    </row>
    <row r="46" spans="1:3">
      <c r="A46" s="35">
        <f>'CandidateTenderer 41-45'!$S$47</f>
        <v>1</v>
      </c>
      <c r="B46" s="175" t="str">
        <f>'CandidateTenderer 41-45'!$R$8</f>
        <v>Candidate/tenderer 45</v>
      </c>
      <c r="C46">
        <f>'CandidateTenderer 41-45'!$S$46</f>
        <v>0</v>
      </c>
    </row>
    <row r="47" spans="1:3">
      <c r="A47" s="35">
        <f>'CandidateTenderer 46-50'!$K$47</f>
        <v>1</v>
      </c>
      <c r="B47" s="175" t="str">
        <f>'CandidateTenderer 46-50'!$J$8</f>
        <v>Candidate/tenderer 46</v>
      </c>
      <c r="C47">
        <f>'CandidateTenderer 46-50'!$K$46</f>
        <v>0</v>
      </c>
    </row>
    <row r="48" spans="1:3">
      <c r="A48" s="35">
        <f>'CandidateTenderer 46-50'!$M$47</f>
        <v>1</v>
      </c>
      <c r="B48" s="175" t="str">
        <f>'CandidateTenderer 46-50'!$L$8</f>
        <v>Candidate/tenderer 47</v>
      </c>
      <c r="C48">
        <f>'CandidateTenderer 46-50'!$M$46</f>
        <v>0</v>
      </c>
    </row>
    <row r="49" spans="1:3">
      <c r="A49" s="35">
        <f>'CandidateTenderer 46-50'!$O$47</f>
        <v>1</v>
      </c>
      <c r="B49" s="175" t="str">
        <f>'CandidateTenderer 46-50'!$N$8</f>
        <v>Candidate/tenderer 48</v>
      </c>
      <c r="C49">
        <f>'CandidateTenderer 46-50'!$O$46</f>
        <v>0</v>
      </c>
    </row>
    <row r="50" spans="1:3">
      <c r="A50" s="35">
        <f>'CandidateTenderer 46-50'!$Q$47</f>
        <v>1</v>
      </c>
      <c r="B50" s="175" t="str">
        <f>'CandidateTenderer 46-50'!$P$8</f>
        <v>Candidate/tenderer 49</v>
      </c>
      <c r="C50">
        <f>'CandidateTenderer 46-50'!$Q$46</f>
        <v>0</v>
      </c>
    </row>
    <row r="51" spans="1:3">
      <c r="A51" s="35">
        <f>'CandidateTenderer 46-50'!$S$47</f>
        <v>1</v>
      </c>
      <c r="B51" s="175" t="str">
        <f>'CandidateTenderer 46-50'!$R$8</f>
        <v>Candidate/tenderer 50</v>
      </c>
      <c r="C51">
        <f>'CandidateTenderer 46-50'!$S$46</f>
        <v>0</v>
      </c>
    </row>
    <row r="52" spans="1:3">
      <c r="A52" s="35">
        <f>'CandidateTenderer 51-55'!$K$47</f>
        <v>1</v>
      </c>
      <c r="B52" s="175" t="str">
        <f>'CandidateTenderer 51-55'!$J$8</f>
        <v>Candidate/tenderer 51</v>
      </c>
      <c r="C52">
        <f>'CandidateTenderer 51-55'!$K$46</f>
        <v>0</v>
      </c>
    </row>
    <row r="53" spans="1:3">
      <c r="A53" s="35">
        <f>'CandidateTenderer 51-55'!$M$47</f>
        <v>1</v>
      </c>
      <c r="B53" s="175" t="str">
        <f>'CandidateTenderer 51-55'!$L$8</f>
        <v>Candidate/tenderer 52</v>
      </c>
      <c r="C53">
        <f>'CandidateTenderer 51-55'!$M$46</f>
        <v>0</v>
      </c>
    </row>
    <row r="54" spans="1:3">
      <c r="A54" s="35">
        <f>'CandidateTenderer 51-55'!$O$47</f>
        <v>1</v>
      </c>
      <c r="B54" s="175" t="str">
        <f>'CandidateTenderer 51-55'!$N$8</f>
        <v>Candidate/tenderer 53</v>
      </c>
      <c r="C54">
        <f>'CandidateTenderer 51-55'!$O$46</f>
        <v>0</v>
      </c>
    </row>
    <row r="55" spans="1:3">
      <c r="A55" s="35">
        <f>'CandidateTenderer 51-55'!$Q$47</f>
        <v>1</v>
      </c>
      <c r="B55" s="175" t="str">
        <f>'CandidateTenderer 51-55'!$P$8</f>
        <v>Candidate/tenderer 54</v>
      </c>
      <c r="C55">
        <f>'CandidateTenderer 51-55'!$Q$46</f>
        <v>0</v>
      </c>
    </row>
    <row r="56" spans="1:3">
      <c r="A56" s="35">
        <f>'CandidateTenderer 51-55'!$S$47</f>
        <v>1</v>
      </c>
      <c r="B56" s="175" t="str">
        <f>'CandidateTenderer 51-55'!$R$8</f>
        <v>Candidate/tenderer 55</v>
      </c>
      <c r="C56">
        <f>'CandidateTenderer 51-55'!$S$46</f>
        <v>0</v>
      </c>
    </row>
    <row r="57" spans="1:3">
      <c r="A57" s="35">
        <f>'CandidateTenderer 56-60'!$K$47</f>
        <v>1</v>
      </c>
      <c r="B57" s="175" t="str">
        <f>'CandidateTenderer 56-60'!$J$8</f>
        <v>Candidate/tenderer 56</v>
      </c>
      <c r="C57">
        <f>'CandidateTenderer 56-60'!$K$46</f>
        <v>0</v>
      </c>
    </row>
    <row r="58" spans="1:3">
      <c r="A58" s="35">
        <f>'CandidateTenderer 56-60'!$M$47</f>
        <v>1</v>
      </c>
      <c r="B58" s="175" t="str">
        <f>'CandidateTenderer 56-60'!$L$8</f>
        <v>Candidate/tenderer 57</v>
      </c>
      <c r="C58">
        <f>'CandidateTenderer 56-60'!$M$46</f>
        <v>0</v>
      </c>
    </row>
    <row r="59" spans="1:3">
      <c r="A59" s="35">
        <f>'CandidateTenderer 56-60'!$O$47</f>
        <v>1</v>
      </c>
      <c r="B59" s="175" t="str">
        <f>'CandidateTenderer 56-60'!$N$8</f>
        <v>Candidate/tenderer 58</v>
      </c>
      <c r="C59">
        <f>'CandidateTenderer 56-60'!$O$46</f>
        <v>0</v>
      </c>
    </row>
    <row r="60" spans="1:3">
      <c r="A60" s="35">
        <f>'CandidateTenderer 56-60'!$Q$47</f>
        <v>1</v>
      </c>
      <c r="B60" s="175" t="str">
        <f>'CandidateTenderer 56-60'!$P$8</f>
        <v>Candidate/tenderer 59</v>
      </c>
      <c r="C60">
        <f>'CandidateTenderer 56-60'!$Q$46</f>
        <v>0</v>
      </c>
    </row>
    <row r="61" spans="1:3">
      <c r="A61" s="35">
        <f>'CandidateTenderer 56-60'!$S$47</f>
        <v>1</v>
      </c>
      <c r="B61" s="175" t="str">
        <f>'CandidateTenderer 56-60'!$R$8</f>
        <v>Candidate/tenderer 60</v>
      </c>
      <c r="C61">
        <f>'CandidateTenderer 56-60'!$S$46</f>
        <v>0</v>
      </c>
    </row>
    <row r="62" spans="1:3">
      <c r="A62" s="35">
        <f>'CandidateTenderer 61-65'!$K$47</f>
        <v>1</v>
      </c>
      <c r="B62" s="175" t="str">
        <f>'CandidateTenderer 61-65'!$J$8</f>
        <v>Candidate/tenderer 61</v>
      </c>
      <c r="C62">
        <f>'CandidateTenderer 61-65'!$K$46</f>
        <v>0</v>
      </c>
    </row>
    <row r="63" spans="1:3">
      <c r="A63" s="35">
        <f>'CandidateTenderer 61-65'!$M$47</f>
        <v>1</v>
      </c>
      <c r="B63" s="175" t="str">
        <f>'CandidateTenderer 61-65'!$L$8</f>
        <v>Candidate/tenderer 62</v>
      </c>
      <c r="C63">
        <f>'CandidateTenderer 61-65'!$M$46</f>
        <v>0</v>
      </c>
    </row>
    <row r="64" spans="1:3">
      <c r="A64" s="35">
        <f>'CandidateTenderer 61-65'!$O$47</f>
        <v>1</v>
      </c>
      <c r="B64" s="175" t="str">
        <f>'CandidateTenderer 61-65'!$N$8</f>
        <v>Candidate/tenderer 63</v>
      </c>
      <c r="C64">
        <f>'CandidateTenderer 61-65'!$O$46</f>
        <v>0</v>
      </c>
    </row>
    <row r="65" spans="1:3">
      <c r="A65" s="35">
        <f>'CandidateTenderer 61-65'!$Q$47</f>
        <v>1</v>
      </c>
      <c r="B65" s="175" t="str">
        <f>'CandidateTenderer 61-65'!$P$8</f>
        <v>Candidate/tenderer 64</v>
      </c>
      <c r="C65">
        <f>'CandidateTenderer 61-65'!$Q$46</f>
        <v>0</v>
      </c>
    </row>
    <row r="66" spans="1:3">
      <c r="A66" s="35">
        <f>'CandidateTenderer 61-65'!$S$47</f>
        <v>1</v>
      </c>
      <c r="B66" s="175" t="str">
        <f>'CandidateTenderer 61-65'!$R$8</f>
        <v>Candidate/tenderer 65</v>
      </c>
      <c r="C66">
        <f>'CandidateTenderer 61-65'!$S$46</f>
        <v>0</v>
      </c>
    </row>
    <row r="67" spans="1:3">
      <c r="A67" s="35">
        <f>'CandidateTenderer 66-70'!$K$47</f>
        <v>1</v>
      </c>
      <c r="B67" s="175" t="str">
        <f>'CandidateTenderer 66-70'!$J$8</f>
        <v>Candidate/tenderer 66</v>
      </c>
      <c r="C67">
        <f>'CandidateTenderer 66-70'!$K$46</f>
        <v>0</v>
      </c>
    </row>
    <row r="68" spans="1:3">
      <c r="A68" s="35">
        <f>'CandidateTenderer 66-70'!$M$47</f>
        <v>1</v>
      </c>
      <c r="B68" s="175" t="str">
        <f>'CandidateTenderer 66-70'!$L$8</f>
        <v>Candidate/tenderer 67</v>
      </c>
      <c r="C68">
        <f>'CandidateTenderer 66-70'!$M$46</f>
        <v>0</v>
      </c>
    </row>
    <row r="69" spans="1:3">
      <c r="A69" s="35">
        <f>'CandidateTenderer 66-70'!$O$47</f>
        <v>1</v>
      </c>
      <c r="B69" s="175" t="str">
        <f>'CandidateTenderer 66-70'!$N$8</f>
        <v>Candidate/tenderer 68</v>
      </c>
      <c r="C69">
        <f>'CandidateTenderer 66-70'!$O$46</f>
        <v>0</v>
      </c>
    </row>
    <row r="70" spans="1:3">
      <c r="A70" s="35">
        <f>'CandidateTenderer 66-70'!$Q$47</f>
        <v>1</v>
      </c>
      <c r="B70" s="175" t="str">
        <f>'CandidateTenderer 66-70'!$P$8</f>
        <v>Candidate/tenderer 69</v>
      </c>
      <c r="C70">
        <f>'CandidateTenderer 66-70'!$Q$46</f>
        <v>0</v>
      </c>
    </row>
    <row r="71" spans="1:3">
      <c r="A71" s="35">
        <f>'CandidateTenderer 66-70'!$S$47</f>
        <v>1</v>
      </c>
      <c r="B71" s="175" t="str">
        <f>'CandidateTenderer 66-70'!$R$8</f>
        <v>Candidate/tenderer 70</v>
      </c>
      <c r="C71">
        <f>'CandidateTenderer 66-70'!$S$46</f>
        <v>0</v>
      </c>
    </row>
    <row r="72" spans="1:3">
      <c r="A72" s="35">
        <f>'CandidateTenderer 71-75'!$K$47</f>
        <v>1</v>
      </c>
      <c r="B72" s="175" t="str">
        <f>'CandidateTenderer 71-75'!$J$8</f>
        <v>Candidate/tenderer 71</v>
      </c>
      <c r="C72">
        <f>'CandidateTenderer 71-75'!$K$46</f>
        <v>0</v>
      </c>
    </row>
    <row r="73" spans="1:3">
      <c r="A73" s="35">
        <f>'CandidateTenderer 71-75'!$M$47</f>
        <v>1</v>
      </c>
      <c r="B73" s="175" t="str">
        <f>'CandidateTenderer 71-75'!$L$8</f>
        <v>Candidate/tenderer 72</v>
      </c>
      <c r="C73">
        <f>'CandidateTenderer 71-75'!$M$46</f>
        <v>0</v>
      </c>
    </row>
    <row r="74" spans="1:3">
      <c r="A74" s="35">
        <f>'CandidateTenderer 71-75'!$O$47</f>
        <v>1</v>
      </c>
      <c r="B74" s="175" t="str">
        <f>'CandidateTenderer 71-75'!$N$8</f>
        <v>Candidate/tenderer 73</v>
      </c>
      <c r="C74">
        <f>'CandidateTenderer 71-75'!$O$46</f>
        <v>0</v>
      </c>
    </row>
    <row r="75" spans="1:3">
      <c r="A75" s="35">
        <f>'CandidateTenderer 71-75'!$Q$47</f>
        <v>1</v>
      </c>
      <c r="B75" s="175" t="str">
        <f>'CandidateTenderer 71-75'!$P$8</f>
        <v>Candidate/tenderer 74</v>
      </c>
      <c r="C75">
        <f>'CandidateTenderer 71-75'!$Q$46</f>
        <v>0</v>
      </c>
    </row>
    <row r="76" spans="1:3">
      <c r="A76" s="35">
        <f>'CandidateTenderer 71-75'!$S$47</f>
        <v>1</v>
      </c>
      <c r="B76" s="175" t="str">
        <f>'CandidateTenderer 71-75'!$R$8</f>
        <v>Candidate/tenderer 75</v>
      </c>
      <c r="C76">
        <f>'CandidateTenderer 71-75'!$S$46</f>
        <v>0</v>
      </c>
    </row>
    <row r="77" spans="1:3">
      <c r="A77" s="35">
        <f>'CandidateTenderer 76-80'!$K$47</f>
        <v>1</v>
      </c>
      <c r="B77" s="175" t="str">
        <f>'CandidateTenderer 76-80'!$J$8</f>
        <v>Candidate/tenderer 76</v>
      </c>
      <c r="C77">
        <f>'CandidateTenderer 76-80'!$K$46</f>
        <v>0</v>
      </c>
    </row>
    <row r="78" spans="1:3">
      <c r="A78" s="35">
        <f>'CandidateTenderer 76-80'!$M$47</f>
        <v>1</v>
      </c>
      <c r="B78" s="175" t="str">
        <f>'CandidateTenderer 76-80'!$L$8</f>
        <v>Candidate/tenderer 77</v>
      </c>
      <c r="C78">
        <f>'CandidateTenderer 76-80'!$M$46</f>
        <v>0</v>
      </c>
    </row>
    <row r="79" spans="1:3">
      <c r="A79" s="35">
        <f>'CandidateTenderer 76-80'!$O$47</f>
        <v>1</v>
      </c>
      <c r="B79" s="175" t="str">
        <f>'CandidateTenderer 76-80'!$N$8</f>
        <v>Candidate/tenderer 78</v>
      </c>
      <c r="C79">
        <f>'CandidateTenderer 76-80'!$O$46</f>
        <v>0</v>
      </c>
    </row>
    <row r="80" spans="1:3">
      <c r="A80" s="35">
        <f>'CandidateTenderer 76-80'!$Q$47</f>
        <v>1</v>
      </c>
      <c r="B80" s="175" t="str">
        <f>'CandidateTenderer 76-80'!$P$8</f>
        <v>Candidate/tenderer 79</v>
      </c>
      <c r="C80">
        <f>'CandidateTenderer 76-80'!$Q$46</f>
        <v>0</v>
      </c>
    </row>
    <row r="81" spans="1:3">
      <c r="A81" s="35">
        <f>'CandidateTenderer 76-80'!$S$47</f>
        <v>1</v>
      </c>
      <c r="B81" s="175" t="str">
        <f>'CandidateTenderer 76-80'!$R$8</f>
        <v>Candidate/tenderer 80</v>
      </c>
      <c r="C81">
        <f>'CandidateTenderer 76-80'!$S$46</f>
        <v>0</v>
      </c>
    </row>
    <row r="82" spans="1:3">
      <c r="A82" s="35">
        <f>'CandidateTenderer 81-85'!$K$47</f>
        <v>1</v>
      </c>
      <c r="B82" s="175" t="str">
        <f>'CandidateTenderer 81-85'!$J$8</f>
        <v>Candidate/tenderer 81</v>
      </c>
      <c r="C82">
        <f>'CandidateTenderer 81-85'!$K$46</f>
        <v>0</v>
      </c>
    </row>
    <row r="83" spans="1:3">
      <c r="A83" s="35">
        <f>'CandidateTenderer 81-85'!$M$47</f>
        <v>1</v>
      </c>
      <c r="B83" s="175" t="str">
        <f>'CandidateTenderer 81-85'!$L$8</f>
        <v>Candidate/tenderer 82</v>
      </c>
      <c r="C83">
        <f>'CandidateTenderer 81-85'!$M$46</f>
        <v>0</v>
      </c>
    </row>
    <row r="84" spans="1:3">
      <c r="A84" s="35">
        <f>'CandidateTenderer 81-85'!$O$47</f>
        <v>1</v>
      </c>
      <c r="B84" s="175" t="str">
        <f>'CandidateTenderer 81-85'!$N$8</f>
        <v>Candidate/tenderer 83</v>
      </c>
      <c r="C84">
        <f>'CandidateTenderer 81-85'!$O$46</f>
        <v>0</v>
      </c>
    </row>
    <row r="85" spans="1:3">
      <c r="A85" s="35">
        <f>'CandidateTenderer 81-85'!$Q$47</f>
        <v>1</v>
      </c>
      <c r="B85" s="175" t="str">
        <f>'CandidateTenderer 81-85'!$P$8</f>
        <v>Candidate/tenderer 84</v>
      </c>
      <c r="C85">
        <f>'CandidateTenderer 81-85'!$Q$46</f>
        <v>0</v>
      </c>
    </row>
    <row r="86" spans="1:3">
      <c r="A86" s="35">
        <f>'CandidateTenderer 81-85'!$S$47</f>
        <v>1</v>
      </c>
      <c r="B86" s="175" t="str">
        <f>'CandidateTenderer 81-85'!$R$8</f>
        <v>Candidate/tenderer 85</v>
      </c>
      <c r="C86">
        <f>'CandidateTenderer 81-85'!$S$46</f>
        <v>0</v>
      </c>
    </row>
    <row r="87" spans="1:3">
      <c r="A87" s="35">
        <f>'CandidateTenderer 86-90'!$K$47</f>
        <v>1</v>
      </c>
      <c r="B87" s="175" t="str">
        <f>'CandidateTenderer 86-90'!$J$8</f>
        <v>Candidate/tenderer 86</v>
      </c>
      <c r="C87">
        <f>'CandidateTenderer 86-90'!$K$46</f>
        <v>0</v>
      </c>
    </row>
    <row r="88" spans="1:3">
      <c r="A88" s="35">
        <f>'CandidateTenderer 86-90'!$M$47</f>
        <v>1</v>
      </c>
      <c r="B88" s="175" t="str">
        <f>'CandidateTenderer 86-90'!$L$8</f>
        <v>Candidate/tenderer 87</v>
      </c>
      <c r="C88">
        <f>'CandidateTenderer 86-90'!$M$46</f>
        <v>0</v>
      </c>
    </row>
    <row r="89" spans="1:3">
      <c r="A89" s="35">
        <f>'CandidateTenderer 86-90'!$O$47</f>
        <v>1</v>
      </c>
      <c r="B89" s="175" t="str">
        <f>'CandidateTenderer 86-90'!$N$8</f>
        <v>Candidate/tenderer 88</v>
      </c>
      <c r="C89">
        <f>'CandidateTenderer 86-90'!$O$46</f>
        <v>0</v>
      </c>
    </row>
    <row r="90" spans="1:3">
      <c r="A90" s="35">
        <f>'CandidateTenderer 86-90'!$Q$47</f>
        <v>1</v>
      </c>
      <c r="B90" s="175" t="str">
        <f>'CandidateTenderer 86-90'!$P$8</f>
        <v>Candidate/tenderer 89</v>
      </c>
      <c r="C90">
        <f>'CandidateTenderer 86-90'!$Q$46</f>
        <v>0</v>
      </c>
    </row>
    <row r="91" spans="1:3">
      <c r="A91" s="35">
        <f>'CandidateTenderer 86-90'!$S$47</f>
        <v>1</v>
      </c>
      <c r="B91" s="175" t="str">
        <f>'CandidateTenderer 86-90'!$R$8</f>
        <v>Candidate/tenderer 90</v>
      </c>
      <c r="C91">
        <f>'CandidateTenderer 86-90'!$S$46</f>
        <v>0</v>
      </c>
    </row>
    <row r="92" spans="1:3">
      <c r="A92" s="35">
        <f>'CandidateTenderer 91-95'!$K$47</f>
        <v>1</v>
      </c>
      <c r="B92" s="175" t="str">
        <f>'CandidateTenderer 91-95'!$J$8</f>
        <v>Candidate/tenderer 91</v>
      </c>
      <c r="C92">
        <f>'CandidateTenderer 91-95'!$K$46</f>
        <v>0</v>
      </c>
    </row>
    <row r="93" spans="1:3">
      <c r="A93" s="35">
        <f>'CandidateTenderer 91-95'!$M$47</f>
        <v>1</v>
      </c>
      <c r="B93" s="175" t="str">
        <f>'CandidateTenderer 91-95'!$L$8</f>
        <v>Candidate/tenderer 92</v>
      </c>
      <c r="C93">
        <f>'CandidateTenderer 91-95'!$M$46</f>
        <v>0</v>
      </c>
    </row>
    <row r="94" spans="1:3">
      <c r="A94" s="35">
        <f>'CandidateTenderer 91-95'!$O$47</f>
        <v>1</v>
      </c>
      <c r="B94" s="175" t="str">
        <f>'CandidateTenderer 91-95'!$N$8</f>
        <v>Candidate/tenderer 93</v>
      </c>
      <c r="C94">
        <f>'CandidateTenderer 91-95'!$O$46</f>
        <v>0</v>
      </c>
    </row>
    <row r="95" spans="1:3">
      <c r="A95" s="35">
        <f>'CandidateTenderer 91-95'!$Q$47</f>
        <v>1</v>
      </c>
      <c r="B95" s="175" t="str">
        <f>'CandidateTenderer 91-95'!$P$8</f>
        <v>Candidate/tenderer 94</v>
      </c>
      <c r="C95">
        <f>'CandidateTenderer 91-95'!$Q$46</f>
        <v>0</v>
      </c>
    </row>
    <row r="96" spans="1:3">
      <c r="A96" s="35">
        <f>'CandidateTenderer 91-95'!$S$47</f>
        <v>1</v>
      </c>
      <c r="B96" s="175" t="str">
        <f>'CandidateTenderer 91-95'!$R$8</f>
        <v>Candidate/tenderer 95</v>
      </c>
      <c r="C96">
        <f>'CandidateTenderer 91-95'!$S$46</f>
        <v>0</v>
      </c>
    </row>
    <row r="97" spans="1:3">
      <c r="A97" s="35">
        <f>'CandidateTenderer 96-100'!$K$47</f>
        <v>1</v>
      </c>
      <c r="B97" s="175" t="str">
        <f>'CandidateTenderer 96-100'!$J$8</f>
        <v>Candidate/tenderer 96</v>
      </c>
      <c r="C97">
        <f>'CandidateTenderer 96-100'!$K$46</f>
        <v>0</v>
      </c>
    </row>
    <row r="98" spans="1:3">
      <c r="A98" s="35">
        <f>'CandidateTenderer 96-100'!$M$47</f>
        <v>1</v>
      </c>
      <c r="B98" s="175" t="str">
        <f>'CandidateTenderer 96-100'!$L$8</f>
        <v>Candidate/tenderer 97</v>
      </c>
      <c r="C98">
        <f>'CandidateTenderer 96-100'!$M$46</f>
        <v>0</v>
      </c>
    </row>
    <row r="99" spans="1:3">
      <c r="A99" s="35">
        <f>'CandidateTenderer 96-100'!$O$47</f>
        <v>1</v>
      </c>
      <c r="B99" s="175" t="str">
        <f>'CandidateTenderer 96-100'!$N$8</f>
        <v>Candidate/tenderer 98</v>
      </c>
      <c r="C99">
        <f>'CandidateTenderer 96-100'!$O$46</f>
        <v>0</v>
      </c>
    </row>
    <row r="100" spans="1:3">
      <c r="A100" s="35">
        <f>'CandidateTenderer 96-100'!$Q$47</f>
        <v>1</v>
      </c>
      <c r="B100" s="175" t="str">
        <f>'CandidateTenderer 96-100'!$P$8</f>
        <v>Candidate/tenderer 99</v>
      </c>
      <c r="C100">
        <f>'CandidateTenderer 96-100'!$Q$46</f>
        <v>0</v>
      </c>
    </row>
    <row r="101" spans="1:3">
      <c r="A101" s="35">
        <f>'CandidateTenderer 96-100'!$S$47</f>
        <v>1</v>
      </c>
      <c r="B101" s="175" t="str">
        <f>'CandidateTenderer 96-100'!$R$8</f>
        <v>Candidate/tenderer 100</v>
      </c>
      <c r="C101">
        <f>'CandidateTenderer 96-100'!$S$46</f>
        <v>0</v>
      </c>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462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463</v>
      </c>
      <c r="K8" s="218"/>
      <c r="L8" s="217" t="s">
        <v>464</v>
      </c>
      <c r="M8" s="218"/>
      <c r="N8" s="217" t="s">
        <v>465</v>
      </c>
      <c r="O8" s="218"/>
      <c r="P8" s="217" t="s">
        <v>466</v>
      </c>
      <c r="Q8" s="218"/>
      <c r="R8" s="217" t="s">
        <v>467</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8">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468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469</v>
      </c>
      <c r="K8" s="218"/>
      <c r="L8" s="217" t="s">
        <v>470</v>
      </c>
      <c r="M8" s="218"/>
      <c r="N8" s="217" t="s">
        <v>471</v>
      </c>
      <c r="O8" s="218"/>
      <c r="P8" s="217" t="s">
        <v>472</v>
      </c>
      <c r="Q8" s="218"/>
      <c r="R8" s="217" t="s">
        <v>473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8">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474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475</v>
      </c>
      <c r="K8" s="218"/>
      <c r="L8" s="217" t="s">
        <v>476</v>
      </c>
      <c r="M8" s="218"/>
      <c r="N8" s="217" t="s">
        <v>477</v>
      </c>
      <c r="O8" s="218"/>
      <c r="P8" s="217" t="s">
        <v>478</v>
      </c>
      <c r="Q8" s="218"/>
      <c r="R8" s="217" t="s">
        <v>479</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8">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480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481</v>
      </c>
      <c r="K8" s="218"/>
      <c r="L8" s="217" t="s">
        <v>482</v>
      </c>
      <c r="M8" s="218"/>
      <c r="N8" s="217" t="s">
        <v>483</v>
      </c>
      <c r="O8" s="218"/>
      <c r="P8" s="217" t="s">
        <v>484</v>
      </c>
      <c r="Q8" s="218"/>
      <c r="R8" s="217" t="s">
        <v>485</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8">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486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487</v>
      </c>
      <c r="K8" s="218"/>
      <c r="L8" s="217" t="s">
        <v>488</v>
      </c>
      <c r="M8" s="218"/>
      <c r="N8" s="217" t="s">
        <v>489</v>
      </c>
      <c r="O8" s="218"/>
      <c r="P8" s="217" t="s">
        <v>490</v>
      </c>
      <c r="Q8" s="218"/>
      <c r="R8" s="217" t="s">
        <v>491</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8">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492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493</v>
      </c>
      <c r="K8" s="218"/>
      <c r="L8" s="217" t="s">
        <v>494</v>
      </c>
      <c r="M8" s="218"/>
      <c r="N8" s="217" t="s">
        <v>495</v>
      </c>
      <c r="O8" s="218"/>
      <c r="P8" s="217" t="s">
        <v>496</v>
      </c>
      <c r="Q8" s="218"/>
      <c r="R8" s="217" t="s">
        <v>497</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8">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498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499</v>
      </c>
      <c r="K8" s="218"/>
      <c r="L8" s="217" t="s">
        <v>500</v>
      </c>
      <c r="M8" s="218"/>
      <c r="N8" s="217" t="s">
        <v>501</v>
      </c>
      <c r="O8" s="218"/>
      <c r="P8" s="217" t="s">
        <v>502</v>
      </c>
      <c r="Q8" s="218"/>
      <c r="R8" s="217" t="s">
        <v>503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8">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504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505</v>
      </c>
      <c r="K8" s="218"/>
      <c r="L8" s="217" t="s">
        <v>506</v>
      </c>
      <c r="M8" s="218"/>
      <c r="N8" s="217" t="s">
        <v>507</v>
      </c>
      <c r="O8" s="218"/>
      <c r="P8" s="217" t="s">
        <v>508</v>
      </c>
      <c r="Q8" s="218"/>
      <c r="R8" s="217" t="s">
        <v>509</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8">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510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511</v>
      </c>
      <c r="K8" s="218"/>
      <c r="L8" s="217" t="s">
        <v>512</v>
      </c>
      <c r="M8" s="218"/>
      <c r="N8" s="217" t="s">
        <v>513</v>
      </c>
      <c r="O8" s="218"/>
      <c r="P8" s="217" t="s">
        <v>514</v>
      </c>
      <c r="Q8" s="218"/>
      <c r="R8" s="217" t="s">
        <v>515</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8">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516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517</v>
      </c>
      <c r="K8" s="218"/>
      <c r="L8" s="217" t="s">
        <v>518</v>
      </c>
      <c r="M8" s="218"/>
      <c r="N8" s="217" t="s">
        <v>519</v>
      </c>
      <c r="O8" s="218"/>
      <c r="P8" s="217" t="s">
        <v>520</v>
      </c>
      <c r="Q8" s="218"/>
      <c r="R8" s="217" t="s">
        <v>521</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8">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B1" zoomScaleNormal="100" zoomScaleSheetLayoutView="75" workbookViewId="0">
      <selection activeCell="B38" sqref="B38:H38"/>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6" t="s">
        <v>434</v>
      </c>
    </row>
    <row r="2" spans="1:21" ht="10.5">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431</v>
      </c>
    </row>
    <row r="3" spans="1:21" ht="4.75" customHeight="1">
      <c r="A3" s="40"/>
      <c r="B3" s="41"/>
      <c r="C3" s="41"/>
      <c r="D3" s="41"/>
      <c r="E3" s="41"/>
      <c r="F3" s="41"/>
      <c r="G3" s="42"/>
      <c r="H3" s="42"/>
      <c r="I3" s="42"/>
      <c r="J3" s="42"/>
      <c r="K3" s="42"/>
      <c r="L3" s="42"/>
      <c r="M3" s="42"/>
      <c r="N3" s="43"/>
      <c r="O3" s="43"/>
      <c r="P3" s="43"/>
      <c r="Q3" s="43"/>
      <c r="R3" s="44"/>
      <c r="S3" s="13"/>
    </row>
    <row r="4" spans="1:21" ht="23.25" customHeight="1">
      <c r="A4" s="40">
        <f>ROW(A1)</f>
        <v>1</v>
      </c>
      <c r="B4" s="230" t="s">
        <v>362</v>
      </c>
      <c r="C4" s="230"/>
      <c r="D4" s="178"/>
      <c r="E4" s="178"/>
      <c r="F4" s="178"/>
      <c r="G4" s="178"/>
      <c r="H4" s="184" t="s">
        <v>405</v>
      </c>
      <c r="I4" s="184"/>
      <c r="J4" s="178" t="s">
        <v>535</v>
      </c>
      <c r="K4" s="178"/>
      <c r="L4" s="178"/>
      <c r="M4" s="178"/>
      <c r="N4" s="178"/>
      <c r="O4" s="178"/>
      <c r="P4" s="232" t="s">
        <v>406</v>
      </c>
      <c r="Q4" s="232"/>
      <c r="R4" s="178" t="s">
        <v>536</v>
      </c>
      <c r="S4" s="178"/>
    </row>
    <row r="5" spans="1:21" ht="11.25" customHeight="1">
      <c r="A5" s="40">
        <f t="shared" ref="A5:A47" si="0">ROW(A2)</f>
        <v>2</v>
      </c>
      <c r="B5" s="46" t="s">
        <v>363</v>
      </c>
      <c r="C5" s="47"/>
      <c r="D5" s="178"/>
      <c r="E5" s="178"/>
      <c r="F5" s="178"/>
      <c r="G5" s="178"/>
      <c r="H5" s="220" t="s">
        <v>407</v>
      </c>
      <c r="I5" s="220"/>
      <c r="J5" s="178" t="s">
        <v>539</v>
      </c>
      <c r="K5" s="178"/>
      <c r="L5" s="178"/>
      <c r="M5" s="178"/>
      <c r="N5" s="178"/>
      <c r="O5" s="178"/>
      <c r="P5" s="233" t="s">
        <v>408</v>
      </c>
      <c r="Q5" s="233"/>
      <c r="R5" s="178" t="s">
        <v>543</v>
      </c>
      <c r="S5" s="178"/>
    </row>
    <row r="6" spans="1:21" ht="10.5">
      <c r="A6" s="40">
        <f t="shared" si="0"/>
        <v>3</v>
      </c>
      <c r="B6" s="46" t="s">
        <v>364</v>
      </c>
      <c r="D6" s="178"/>
      <c r="E6" s="178"/>
      <c r="F6" s="178"/>
      <c r="G6" s="178"/>
      <c r="H6" s="220"/>
      <c r="I6" s="220"/>
      <c r="J6" s="178"/>
      <c r="K6" s="178"/>
      <c r="L6" s="178"/>
      <c r="M6" s="178"/>
      <c r="N6" s="178"/>
      <c r="O6" s="178"/>
      <c r="P6" s="2"/>
      <c r="Q6" s="45"/>
      <c r="R6" s="179"/>
      <c r="S6" s="179"/>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17" t="s">
        <v>376</v>
      </c>
      <c r="K8" s="218"/>
      <c r="L8" s="217" t="s">
        <v>377</v>
      </c>
      <c r="M8" s="218"/>
      <c r="N8" s="217" t="s">
        <v>378</v>
      </c>
      <c r="O8" s="218"/>
      <c r="P8" s="217" t="s">
        <v>379</v>
      </c>
      <c r="Q8" s="218"/>
      <c r="R8" s="217" t="s">
        <v>380</v>
      </c>
      <c r="S8" s="218"/>
    </row>
    <row r="9" spans="1:21" s="1" customFormat="1" ht="25.5" customHeight="1">
      <c r="A9" s="40">
        <f t="shared" si="0"/>
        <v>6</v>
      </c>
      <c r="B9" s="54" t="s">
        <v>365</v>
      </c>
      <c r="C9" s="52"/>
      <c r="D9" s="52"/>
      <c r="E9" s="52"/>
      <c r="F9" s="52"/>
      <c r="G9" s="52"/>
      <c r="H9" s="52"/>
      <c r="I9" s="52"/>
      <c r="J9" s="55"/>
      <c r="K9" s="56"/>
      <c r="L9" s="55"/>
      <c r="M9" s="56"/>
      <c r="N9" s="55"/>
      <c r="O9" s="56"/>
      <c r="P9" s="55"/>
      <c r="Q9" s="56"/>
      <c r="R9" s="55"/>
      <c r="S9" s="56"/>
    </row>
    <row r="10" spans="1:21" s="4" customFormat="1" ht="13">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24">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25">
        <v>5</v>
      </c>
      <c r="I18" s="70" t="s">
        <v>375</v>
      </c>
      <c r="J18" s="187"/>
      <c r="K18" s="188"/>
      <c r="L18" s="187"/>
      <c r="M18" s="188"/>
      <c r="N18" s="187"/>
      <c r="O18" s="188"/>
      <c r="P18" s="187"/>
      <c r="Q18" s="188"/>
      <c r="R18" s="187"/>
      <c r="S18" s="188"/>
    </row>
    <row r="19" spans="1:19" ht="10.5">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3">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27">
        <v>20000</v>
      </c>
      <c r="I22" s="3" t="s">
        <v>307</v>
      </c>
      <c r="J22" s="214"/>
      <c r="K22" s="215"/>
      <c r="L22" s="214"/>
      <c r="M22" s="215"/>
      <c r="N22" s="214"/>
      <c r="O22" s="215"/>
      <c r="P22" s="214"/>
      <c r="Q22" s="215"/>
      <c r="R22" s="214"/>
      <c r="S22" s="215"/>
    </row>
    <row r="23" spans="1:19" ht="24" customHeight="1">
      <c r="A23" s="40">
        <f t="shared" si="0"/>
        <v>20</v>
      </c>
      <c r="B23" s="79" t="s">
        <v>383</v>
      </c>
      <c r="C23" s="28">
        <v>2</v>
      </c>
      <c r="D23" s="212" t="str">
        <f>" reference project"&amp;IF(C23=1,"","s")&amp;" in the technical field"</f>
        <v xml:space="preserve"> reference projects in the technical field</v>
      </c>
      <c r="E23" s="212"/>
      <c r="F23" s="208" t="s">
        <v>537</v>
      </c>
      <c r="G23" s="208"/>
      <c r="H23" s="208"/>
      <c r="I23" s="209"/>
      <c r="J23" s="204"/>
      <c r="K23" s="205"/>
      <c r="L23" s="204"/>
      <c r="M23" s="205"/>
      <c r="N23" s="204"/>
      <c r="O23" s="205"/>
      <c r="P23" s="204"/>
      <c r="Q23" s="205"/>
      <c r="R23" s="204"/>
      <c r="S23" s="205"/>
    </row>
    <row r="24" spans="1:19" ht="24" customHeight="1">
      <c r="A24" s="40">
        <f t="shared" si="0"/>
        <v>21</v>
      </c>
      <c r="B24" s="80" t="s">
        <v>385</v>
      </c>
      <c r="C24" s="29">
        <v>2</v>
      </c>
      <c r="D24" s="80" t="str">
        <f>" reference project"&amp;IF(C24=1,"","s")</f>
        <v xml:space="preserve"> reference projects</v>
      </c>
      <c r="E24" s="213" t="s">
        <v>538</v>
      </c>
      <c r="F24" s="213"/>
      <c r="G24" s="213"/>
      <c r="H24" s="201" t="s">
        <v>387</v>
      </c>
      <c r="I24" s="202"/>
      <c r="J24" s="206"/>
      <c r="K24" s="207"/>
      <c r="L24" s="206"/>
      <c r="M24" s="207"/>
      <c r="N24" s="206"/>
      <c r="O24" s="207"/>
      <c r="P24" s="206"/>
      <c r="Q24" s="207"/>
      <c r="R24" s="206"/>
      <c r="S24" s="207"/>
    </row>
    <row r="25" spans="1:19" ht="10.5">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534</v>
      </c>
      <c r="J29" s="55"/>
      <c r="K29" s="56"/>
      <c r="L29" s="55"/>
      <c r="M29" s="56"/>
      <c r="N29" s="55"/>
      <c r="O29" s="56"/>
      <c r="P29" s="55"/>
      <c r="Q29" s="56"/>
      <c r="R29" s="55"/>
      <c r="S29" s="56"/>
    </row>
    <row r="30" spans="1:19" s="4" customFormat="1" ht="13">
      <c r="A30" s="40">
        <f t="shared" si="0"/>
        <v>27</v>
      </c>
      <c r="B30" s="83" t="s">
        <v>424</v>
      </c>
      <c r="C30" s="84"/>
      <c r="D30" s="84"/>
      <c r="E30" s="84"/>
      <c r="F30" s="84"/>
      <c r="G30" s="84"/>
      <c r="H30" s="84"/>
      <c r="I30" s="85"/>
      <c r="J30" s="60"/>
      <c r="K30" s="86"/>
      <c r="L30" s="60"/>
      <c r="M30" s="86"/>
      <c r="N30" s="60"/>
      <c r="O30" s="86"/>
      <c r="P30" s="60"/>
      <c r="Q30" s="86"/>
      <c r="R30" s="60"/>
      <c r="S30" s="87"/>
    </row>
    <row r="31" spans="1:19" ht="10">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0">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0">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0.5">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0">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0">
      <c r="A36" s="40">
        <f t="shared" si="0"/>
        <v>33</v>
      </c>
      <c r="B36" s="191" t="s">
        <v>540</v>
      </c>
      <c r="C36" s="191"/>
      <c r="D36" s="191"/>
      <c r="E36" s="191"/>
      <c r="F36" s="191"/>
      <c r="G36" s="191"/>
      <c r="H36" s="192"/>
      <c r="I36" s="15">
        <v>25</v>
      </c>
      <c r="J36" s="12"/>
      <c r="K36" s="111">
        <f>J36*$I36</f>
        <v>0</v>
      </c>
      <c r="L36" s="12"/>
      <c r="M36" s="111">
        <f>L36*$I36</f>
        <v>0</v>
      </c>
      <c r="N36" s="12"/>
      <c r="O36" s="111">
        <f>N36*$I36</f>
        <v>0</v>
      </c>
      <c r="P36" s="12"/>
      <c r="Q36" s="111">
        <f>P36*$I36</f>
        <v>0</v>
      </c>
      <c r="R36" s="12"/>
      <c r="S36" s="111">
        <f>R36*$I36</f>
        <v>0</v>
      </c>
    </row>
    <row r="37" spans="1:19" ht="10">
      <c r="A37" s="40">
        <f t="shared" si="0"/>
        <v>34</v>
      </c>
      <c r="B37" s="191" t="s">
        <v>541</v>
      </c>
      <c r="C37" s="191"/>
      <c r="D37" s="191"/>
      <c r="E37" s="191"/>
      <c r="F37" s="191"/>
      <c r="G37" s="191"/>
      <c r="H37" s="192"/>
      <c r="I37" s="15">
        <v>25</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0">
      <c r="A38" s="40">
        <f t="shared" si="0"/>
        <v>35</v>
      </c>
      <c r="B38" s="191" t="s">
        <v>542</v>
      </c>
      <c r="C38" s="191"/>
      <c r="D38" s="191"/>
      <c r="E38" s="191"/>
      <c r="F38" s="191"/>
      <c r="G38" s="191"/>
      <c r="H38" s="192"/>
      <c r="I38" s="15">
        <v>20</v>
      </c>
      <c r="J38" s="12"/>
      <c r="K38" s="111">
        <f t="shared" si="6"/>
        <v>0</v>
      </c>
      <c r="L38" s="12"/>
      <c r="M38" s="111">
        <f t="shared" si="7"/>
        <v>0</v>
      </c>
      <c r="N38" s="12"/>
      <c r="O38" s="111">
        <f t="shared" si="8"/>
        <v>0</v>
      </c>
      <c r="P38" s="12"/>
      <c r="Q38" s="111">
        <f t="shared" si="9"/>
        <v>0</v>
      </c>
      <c r="R38" s="12"/>
      <c r="S38" s="111">
        <f t="shared" si="10"/>
        <v>0</v>
      </c>
    </row>
    <row r="39" spans="1:19" ht="10">
      <c r="A39" s="40">
        <f t="shared" si="0"/>
        <v>36</v>
      </c>
      <c r="B39" s="191" t="s">
        <v>257</v>
      </c>
      <c r="C39" s="191"/>
      <c r="D39" s="191"/>
      <c r="E39" s="191"/>
      <c r="F39" s="191"/>
      <c r="G39" s="191"/>
      <c r="H39" s="192"/>
      <c r="I39" s="15"/>
      <c r="J39" s="12"/>
      <c r="K39" s="111">
        <f t="shared" si="6"/>
        <v>0</v>
      </c>
      <c r="L39" s="12"/>
      <c r="M39" s="111">
        <f t="shared" si="7"/>
        <v>0</v>
      </c>
      <c r="N39" s="12"/>
      <c r="O39" s="111">
        <f t="shared" si="8"/>
        <v>0</v>
      </c>
      <c r="P39" s="12"/>
      <c r="Q39" s="111">
        <f t="shared" si="9"/>
        <v>0</v>
      </c>
      <c r="R39" s="12"/>
      <c r="S39" s="111">
        <f t="shared" si="10"/>
        <v>0</v>
      </c>
    </row>
    <row r="40" spans="1:19" ht="10">
      <c r="A40" s="40">
        <f t="shared" si="0"/>
        <v>37</v>
      </c>
      <c r="B40" s="193" t="s">
        <v>258</v>
      </c>
      <c r="C40" s="193"/>
      <c r="D40" s="193"/>
      <c r="E40" s="193"/>
      <c r="F40" s="193"/>
      <c r="G40" s="193"/>
      <c r="H40" s="194"/>
      <c r="I40" s="16"/>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395</v>
      </c>
      <c r="C41" s="81"/>
      <c r="D41" s="81"/>
      <c r="E41" s="81"/>
      <c r="F41" s="81"/>
      <c r="G41" s="81"/>
      <c r="H41" s="81"/>
      <c r="I41" s="114">
        <f>SUM(I34:I40)</f>
        <v>70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397</v>
      </c>
      <c r="C43" s="122"/>
      <c r="D43" s="189" t="s">
        <v>538</v>
      </c>
      <c r="E43" s="189"/>
      <c r="F43" s="189"/>
      <c r="G43" s="189"/>
      <c r="H43" s="190"/>
      <c r="I43" s="18">
        <v>25</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399</v>
      </c>
      <c r="C45" s="2"/>
      <c r="D45" s="2"/>
      <c r="E45" s="2"/>
      <c r="F45" s="2"/>
      <c r="G45" s="2"/>
      <c r="H45" s="2"/>
      <c r="I45" s="20">
        <v>5</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dataConsolidate/>
  <mergeCells count="138">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L22:M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L11:M11"/>
    <mergeCell ref="N11:O11"/>
    <mergeCell ref="P11:Q11"/>
    <mergeCell ref="R11:S11"/>
    <mergeCell ref="L12:M12"/>
    <mergeCell ref="D5:G5"/>
    <mergeCell ref="H5:I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5" orientation="landscape" cellComments="asDisplayed" horizontalDpi="300" verticalDpi="300" r:id="rId1"/>
  <headerFooter>
    <oddFooter>&amp;L&amp;7Form 31-1-9-en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522</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523</v>
      </c>
      <c r="K8" s="218"/>
      <c r="L8" s="217" t="s">
        <v>524</v>
      </c>
      <c r="M8" s="218"/>
      <c r="N8" s="217" t="s">
        <v>525</v>
      </c>
      <c r="O8" s="218"/>
      <c r="P8" s="217" t="s">
        <v>526</v>
      </c>
      <c r="Q8" s="218"/>
      <c r="R8" s="217" t="s">
        <v>527</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8">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528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529</v>
      </c>
      <c r="K8" s="218"/>
      <c r="L8" s="217" t="s">
        <v>530</v>
      </c>
      <c r="M8" s="218"/>
      <c r="N8" s="217" t="s">
        <v>531</v>
      </c>
      <c r="O8" s="218"/>
      <c r="P8" s="217" t="s">
        <v>532</v>
      </c>
      <c r="Q8" s="218"/>
      <c r="R8" s="217" t="s">
        <v>533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8">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election activeCell="K67" sqref="K67"/>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145" t="s">
        <v>306</v>
      </c>
      <c r="B1" s="146"/>
      <c r="C1" s="146"/>
      <c r="D1" s="146"/>
      <c r="E1" s="146"/>
      <c r="F1" s="146"/>
      <c r="G1" s="145"/>
      <c r="H1" s="146"/>
      <c r="I1" s="146"/>
      <c r="J1" s="145"/>
      <c r="K1" s="146"/>
      <c r="L1" s="146"/>
      <c r="M1" s="145"/>
      <c r="N1" s="146"/>
      <c r="O1" s="146"/>
      <c r="P1" s="146"/>
    </row>
    <row r="2" spans="1:16" ht="13">
      <c r="A2" s="147" t="s">
        <v>288</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266</v>
      </c>
      <c r="B4" s="150"/>
      <c r="C4" s="150"/>
      <c r="D4" s="149" t="s">
        <v>278</v>
      </c>
      <c r="E4" s="150"/>
      <c r="F4" s="150"/>
      <c r="G4" s="149" t="s">
        <v>260</v>
      </c>
      <c r="H4" s="150"/>
      <c r="I4" s="150"/>
      <c r="J4" s="149" t="s">
        <v>272</v>
      </c>
      <c r="K4" s="150"/>
      <c r="L4" s="150"/>
      <c r="M4" s="149" t="s">
        <v>283</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289</v>
      </c>
      <c r="B6" s="148"/>
      <c r="C6" s="148"/>
      <c r="D6" s="147" t="s">
        <v>279</v>
      </c>
      <c r="E6" s="148"/>
      <c r="F6" s="148"/>
      <c r="G6" s="147" t="s">
        <v>261</v>
      </c>
      <c r="H6" s="148"/>
      <c r="I6" s="148"/>
      <c r="J6" s="147" t="s">
        <v>273</v>
      </c>
      <c r="K6" s="148" t="s">
        <v>121</v>
      </c>
      <c r="L6" s="148"/>
      <c r="M6" s="147" t="s">
        <v>290</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231</v>
      </c>
      <c r="L9" s="148"/>
      <c r="M9" s="147" t="s">
        <v>291</v>
      </c>
      <c r="N9" s="148" t="s">
        <v>83</v>
      </c>
      <c r="O9" s="148"/>
      <c r="P9" s="148"/>
    </row>
    <row r="10" spans="1:16" ht="13">
      <c r="A10" s="148"/>
      <c r="B10" s="148" t="s">
        <v>28</v>
      </c>
      <c r="C10" s="148"/>
      <c r="D10" s="147"/>
      <c r="E10" s="148" t="s">
        <v>107</v>
      </c>
      <c r="F10" s="148"/>
      <c r="G10" s="147"/>
      <c r="H10" s="148" t="s">
        <v>78</v>
      </c>
      <c r="I10" s="148"/>
      <c r="J10" s="147"/>
      <c r="K10" s="148" t="s">
        <v>242</v>
      </c>
      <c r="L10" s="148"/>
      <c r="M10" s="147"/>
      <c r="N10" s="148" t="s">
        <v>159</v>
      </c>
      <c r="O10" s="148"/>
      <c r="P10" s="148"/>
    </row>
    <row r="11" spans="1:16" ht="13">
      <c r="A11" s="148"/>
      <c r="B11" s="148" t="s">
        <v>36</v>
      </c>
      <c r="C11" s="148"/>
      <c r="D11" s="147"/>
      <c r="E11" s="148" t="s">
        <v>177</v>
      </c>
      <c r="F11" s="148"/>
      <c r="G11" s="147"/>
      <c r="H11" s="148" t="s">
        <v>80</v>
      </c>
      <c r="I11" s="148"/>
      <c r="J11" s="147" t="s">
        <v>274</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243</v>
      </c>
      <c r="O13" s="148"/>
      <c r="P13" s="148"/>
    </row>
    <row r="14" spans="1:16" ht="13">
      <c r="A14" s="148"/>
      <c r="B14" s="148" t="s">
        <v>64</v>
      </c>
      <c r="C14" s="148"/>
      <c r="D14" s="147"/>
      <c r="E14" s="148" t="s">
        <v>185</v>
      </c>
      <c r="F14" s="148"/>
      <c r="G14" s="147"/>
      <c r="H14" s="148" t="s">
        <v>136</v>
      </c>
      <c r="I14" s="148"/>
      <c r="J14" s="147"/>
      <c r="K14" s="148" t="s">
        <v>68</v>
      </c>
      <c r="L14" s="148"/>
      <c r="M14" s="147" t="s">
        <v>292</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235</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275</v>
      </c>
      <c r="K18" s="148" t="s">
        <v>10</v>
      </c>
      <c r="L18" s="148"/>
      <c r="M18" s="147"/>
      <c r="N18" s="148" t="s">
        <v>156</v>
      </c>
      <c r="O18" s="148"/>
      <c r="P18" s="148"/>
    </row>
    <row r="19" spans="1:16" ht="13">
      <c r="A19" s="148"/>
      <c r="B19" s="148" t="s">
        <v>97</v>
      </c>
      <c r="C19" s="148"/>
      <c r="D19" s="147" t="s">
        <v>280</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293</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234</v>
      </c>
      <c r="I23" s="148"/>
      <c r="J23" s="147"/>
      <c r="K23" s="148" t="s">
        <v>138</v>
      </c>
      <c r="L23" s="148"/>
      <c r="M23" s="147"/>
      <c r="N23" s="148" t="s">
        <v>87</v>
      </c>
      <c r="O23" s="148"/>
      <c r="P23" s="148"/>
    </row>
    <row r="24" spans="1:16" ht="13">
      <c r="A24" s="148"/>
      <c r="B24" s="148" t="s">
        <v>179</v>
      </c>
      <c r="C24" s="148"/>
      <c r="D24" s="147"/>
      <c r="E24" s="148" t="s">
        <v>84</v>
      </c>
      <c r="F24" s="148"/>
      <c r="G24" s="147"/>
      <c r="H24" s="148" t="s">
        <v>238</v>
      </c>
      <c r="I24" s="148"/>
      <c r="J24" s="147"/>
      <c r="K24" s="148" t="s">
        <v>157</v>
      </c>
      <c r="L24" s="148"/>
      <c r="M24" s="147"/>
      <c r="N24" s="148" t="s">
        <v>164</v>
      </c>
      <c r="O24" s="148"/>
      <c r="P24" s="148"/>
    </row>
    <row r="25" spans="1:16" ht="13">
      <c r="A25" s="148"/>
      <c r="B25" s="148" t="s">
        <v>294</v>
      </c>
      <c r="C25" s="148"/>
      <c r="D25" s="147"/>
      <c r="E25" s="148" t="s">
        <v>100</v>
      </c>
      <c r="F25" s="148"/>
      <c r="G25" s="147"/>
      <c r="H25" s="148" t="s">
        <v>249</v>
      </c>
      <c r="I25" s="148"/>
      <c r="J25" s="147"/>
      <c r="K25" s="148" t="s">
        <v>169</v>
      </c>
      <c r="L25" s="148"/>
      <c r="M25" s="147"/>
      <c r="N25" s="148" t="s">
        <v>176</v>
      </c>
      <c r="O25" s="148"/>
      <c r="P25" s="148"/>
    </row>
    <row r="26" spans="1:16" ht="13">
      <c r="A26" s="148"/>
      <c r="B26" s="148" t="s">
        <v>189</v>
      </c>
      <c r="C26" s="148"/>
      <c r="D26" s="147"/>
      <c r="E26" s="148" t="s">
        <v>108</v>
      </c>
      <c r="F26" s="148"/>
      <c r="G26" s="147"/>
      <c r="H26" s="148" t="s">
        <v>250</v>
      </c>
      <c r="I26" s="148"/>
      <c r="J26" s="147"/>
      <c r="K26" s="148" t="s">
        <v>212</v>
      </c>
      <c r="L26" s="148"/>
      <c r="M26" s="147"/>
      <c r="N26" s="148" t="s">
        <v>194</v>
      </c>
      <c r="O26" s="148"/>
      <c r="P26" s="148"/>
    </row>
    <row r="27" spans="1:16" ht="13">
      <c r="A27" s="148"/>
      <c r="B27" s="148" t="s">
        <v>190</v>
      </c>
      <c r="C27" s="148"/>
      <c r="D27" s="147"/>
      <c r="E27" s="148" t="s">
        <v>113</v>
      </c>
      <c r="F27" s="148"/>
      <c r="G27" s="147" t="s">
        <v>262</v>
      </c>
      <c r="H27" s="148" t="s">
        <v>16</v>
      </c>
      <c r="I27" s="148"/>
      <c r="J27" s="147" t="s">
        <v>276</v>
      </c>
      <c r="K27" s="148" t="s">
        <v>41</v>
      </c>
      <c r="L27" s="148"/>
      <c r="M27" s="147"/>
      <c r="N27" s="148" t="s">
        <v>226</v>
      </c>
      <c r="O27" s="148"/>
      <c r="P27" s="148"/>
    </row>
    <row r="28" spans="1:16" ht="13">
      <c r="A28" s="148"/>
      <c r="B28" s="148" t="s">
        <v>191</v>
      </c>
      <c r="C28" s="148"/>
      <c r="D28" s="147"/>
      <c r="E28" s="148" t="s">
        <v>114</v>
      </c>
      <c r="F28" s="148"/>
      <c r="G28" s="147"/>
      <c r="H28" s="148" t="s">
        <v>47</v>
      </c>
      <c r="I28" s="148"/>
      <c r="J28" s="147"/>
      <c r="K28" s="148" t="s">
        <v>46</v>
      </c>
      <c r="L28" s="148"/>
      <c r="M28" s="147"/>
      <c r="N28" s="148" t="s">
        <v>227</v>
      </c>
      <c r="O28" s="148"/>
      <c r="P28" s="148"/>
    </row>
    <row r="29" spans="1:16" ht="13">
      <c r="A29" s="148"/>
      <c r="B29" s="148" t="s">
        <v>193</v>
      </c>
      <c r="C29" s="148"/>
      <c r="D29" s="147"/>
      <c r="E29" s="148" t="s">
        <v>119</v>
      </c>
      <c r="F29" s="148"/>
      <c r="G29" s="147"/>
      <c r="H29" s="148" t="s">
        <v>50</v>
      </c>
      <c r="I29" s="148"/>
      <c r="J29" s="147"/>
      <c r="K29" s="148" t="s">
        <v>110</v>
      </c>
      <c r="L29" s="148"/>
      <c r="M29" s="147"/>
      <c r="N29" s="148" t="s">
        <v>233</v>
      </c>
      <c r="O29" s="148"/>
      <c r="P29" s="148"/>
    </row>
    <row r="30" spans="1:16" ht="13">
      <c r="A30" s="148"/>
      <c r="B30" s="148" t="s">
        <v>204</v>
      </c>
      <c r="C30" s="148"/>
      <c r="D30" s="147"/>
      <c r="E30" s="148" t="s">
        <v>127</v>
      </c>
      <c r="F30" s="148"/>
      <c r="G30" s="147"/>
      <c r="H30" s="148" t="s">
        <v>51</v>
      </c>
      <c r="I30" s="148"/>
      <c r="J30" s="147"/>
      <c r="K30" s="148" t="s">
        <v>126</v>
      </c>
      <c r="L30" s="148"/>
      <c r="M30" s="147"/>
      <c r="N30" s="148" t="s">
        <v>246</v>
      </c>
      <c r="O30" s="148"/>
      <c r="P30" s="148"/>
    </row>
    <row r="31" spans="1:16" ht="13">
      <c r="A31" s="148"/>
      <c r="B31" s="148" t="s">
        <v>228</v>
      </c>
      <c r="C31" s="148"/>
      <c r="D31" s="147"/>
      <c r="E31" s="148" t="s">
        <v>133</v>
      </c>
      <c r="F31" s="148"/>
      <c r="G31" s="147"/>
      <c r="H31" s="148" t="s">
        <v>59</v>
      </c>
      <c r="I31" s="148"/>
      <c r="J31" s="147"/>
      <c r="K31" s="148" t="s">
        <v>137</v>
      </c>
      <c r="L31" s="148"/>
      <c r="M31" s="147"/>
      <c r="N31" s="148"/>
      <c r="O31" s="148"/>
      <c r="P31" s="148"/>
    </row>
    <row r="32" spans="1:16" ht="13">
      <c r="A32" s="148"/>
      <c r="B32" s="148" t="s">
        <v>232</v>
      </c>
      <c r="C32" s="148"/>
      <c r="D32" s="147"/>
      <c r="E32" s="148" t="s">
        <v>167</v>
      </c>
      <c r="F32" s="148"/>
      <c r="G32" s="147"/>
      <c r="H32" s="148" t="s">
        <v>69</v>
      </c>
      <c r="I32" s="148"/>
      <c r="J32" s="147"/>
      <c r="K32" s="148" t="s">
        <v>154</v>
      </c>
      <c r="L32" s="148"/>
      <c r="M32" s="147"/>
      <c r="N32" s="148"/>
      <c r="O32" s="148"/>
      <c r="P32" s="148"/>
    </row>
    <row r="33" spans="1:16" ht="13">
      <c r="A33" s="148"/>
      <c r="B33" s="148" t="s">
        <v>240</v>
      </c>
      <c r="C33" s="148"/>
      <c r="D33" s="147"/>
      <c r="E33" s="148" t="s">
        <v>197</v>
      </c>
      <c r="F33" s="148"/>
      <c r="G33" s="147"/>
      <c r="H33" s="148" t="s">
        <v>77</v>
      </c>
      <c r="I33" s="148"/>
      <c r="J33" s="147"/>
      <c r="K33" s="148" t="s">
        <v>175</v>
      </c>
      <c r="L33" s="148"/>
      <c r="M33" s="147"/>
      <c r="N33" s="148"/>
      <c r="O33" s="148"/>
      <c r="P33" s="148"/>
    </row>
    <row r="34" spans="1:16" ht="13">
      <c r="A34" s="147" t="s">
        <v>269</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237</v>
      </c>
      <c r="F36" s="148"/>
      <c r="G36" s="147" t="s">
        <v>263</v>
      </c>
      <c r="H36" s="148" t="s">
        <v>13</v>
      </c>
      <c r="I36" s="148"/>
      <c r="J36" s="147"/>
      <c r="K36" s="148" t="s">
        <v>224</v>
      </c>
      <c r="L36" s="148"/>
      <c r="M36" s="147"/>
      <c r="N36" s="148"/>
      <c r="O36" s="148"/>
      <c r="P36" s="148"/>
    </row>
    <row r="37" spans="1:16" ht="13">
      <c r="A37" s="148"/>
      <c r="B37" s="148" t="s">
        <v>99</v>
      </c>
      <c r="C37" s="148"/>
      <c r="D37" s="147" t="s">
        <v>281</v>
      </c>
      <c r="E37" s="148" t="s">
        <v>12</v>
      </c>
      <c r="F37" s="148"/>
      <c r="G37" s="147"/>
      <c r="H37" s="148" t="s">
        <v>75</v>
      </c>
      <c r="I37" s="148"/>
      <c r="J37" s="147"/>
      <c r="K37" s="148" t="s">
        <v>245</v>
      </c>
      <c r="L37" s="148"/>
      <c r="M37" s="147"/>
      <c r="N37" s="148"/>
      <c r="O37" s="148"/>
      <c r="P37" s="148"/>
    </row>
    <row r="38" spans="1:16" ht="13">
      <c r="A38" s="148"/>
      <c r="B38" s="148" t="s">
        <v>106</v>
      </c>
      <c r="C38" s="148"/>
      <c r="D38" s="147"/>
      <c r="E38" s="148" t="s">
        <v>15</v>
      </c>
      <c r="F38" s="148"/>
      <c r="G38" s="147"/>
      <c r="H38" s="148" t="s">
        <v>131</v>
      </c>
      <c r="I38" s="148"/>
      <c r="J38" s="147" t="s">
        <v>277</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229</v>
      </c>
      <c r="I41" s="148"/>
      <c r="J41" s="147"/>
      <c r="K41" s="148" t="s">
        <v>66</v>
      </c>
      <c r="L41" s="148"/>
      <c r="M41" s="147"/>
      <c r="N41" s="148"/>
      <c r="O41" s="148"/>
      <c r="P41" s="148"/>
    </row>
    <row r="42" spans="1:16" ht="13">
      <c r="A42" s="147" t="s">
        <v>295</v>
      </c>
      <c r="B42" s="148" t="s">
        <v>19</v>
      </c>
      <c r="C42" s="148"/>
      <c r="D42" s="147"/>
      <c r="E42" s="148" t="s">
        <v>94</v>
      </c>
      <c r="F42" s="148"/>
      <c r="G42" s="147"/>
      <c r="H42" s="148" t="s">
        <v>247</v>
      </c>
      <c r="I42" s="148"/>
      <c r="J42" s="147"/>
      <c r="K42" s="148" t="s">
        <v>90</v>
      </c>
      <c r="L42" s="148"/>
      <c r="M42" s="147"/>
      <c r="N42" s="148"/>
      <c r="O42" s="148"/>
      <c r="P42" s="148"/>
    </row>
    <row r="43" spans="1:16" ht="13">
      <c r="A43" s="148"/>
      <c r="B43" s="148" t="s">
        <v>35</v>
      </c>
      <c r="C43" s="148"/>
      <c r="D43" s="147"/>
      <c r="E43" s="148" t="s">
        <v>105</v>
      </c>
      <c r="F43" s="148"/>
      <c r="G43" s="147" t="s">
        <v>264</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D45" s="147"/>
      <c r="E45" s="148" t="s">
        <v>140</v>
      </c>
      <c r="F45" s="148"/>
      <c r="G45" s="147"/>
      <c r="H45" s="148" t="s">
        <v>155</v>
      </c>
      <c r="I45" s="148"/>
      <c r="J45" s="147"/>
      <c r="K45" s="148" t="s">
        <v>168</v>
      </c>
      <c r="L45" s="148"/>
      <c r="M45" s="147"/>
      <c r="N45" s="148"/>
      <c r="O45" s="148"/>
      <c r="P45" s="148"/>
    </row>
    <row r="46" spans="1:16" ht="13">
      <c r="A46" s="148"/>
      <c r="B46" s="148" t="s">
        <v>57</v>
      </c>
      <c r="C46" s="148"/>
      <c r="D46" s="147"/>
      <c r="E46" s="148" t="s">
        <v>150</v>
      </c>
      <c r="F46" s="148"/>
      <c r="G46" s="147"/>
      <c r="H46" s="148" t="s">
        <v>209</v>
      </c>
      <c r="I46" s="148"/>
      <c r="J46" s="147"/>
      <c r="K46" s="148" t="s">
        <v>180</v>
      </c>
      <c r="L46" s="148"/>
      <c r="M46" s="147"/>
      <c r="N46" s="148"/>
      <c r="O46" s="148"/>
      <c r="P46" s="148"/>
    </row>
    <row r="47" spans="1:16" ht="13">
      <c r="A47" s="148"/>
      <c r="B47" s="148" t="s">
        <v>74</v>
      </c>
      <c r="C47" s="148"/>
      <c r="D47" s="147"/>
      <c r="E47" s="148" t="s">
        <v>178</v>
      </c>
      <c r="F47" s="148"/>
      <c r="G47" s="147"/>
      <c r="H47" s="148" t="s">
        <v>217</v>
      </c>
      <c r="I47" s="148"/>
      <c r="J47" s="147"/>
      <c r="K47" s="148" t="s">
        <v>198</v>
      </c>
      <c r="L47" s="148"/>
      <c r="M47" s="147"/>
      <c r="N47" s="148"/>
      <c r="O47" s="148"/>
      <c r="P47" s="148"/>
    </row>
    <row r="48" spans="1:16" ht="13">
      <c r="A48" s="148"/>
      <c r="B48" s="148" t="s">
        <v>82</v>
      </c>
      <c r="C48" s="148"/>
      <c r="D48" s="147"/>
      <c r="E48" s="148" t="s">
        <v>195</v>
      </c>
      <c r="F48" s="148"/>
      <c r="G48" s="147" t="s">
        <v>265</v>
      </c>
      <c r="H48" s="148" t="s">
        <v>32</v>
      </c>
      <c r="I48" s="148"/>
      <c r="J48" s="147"/>
      <c r="K48" s="148" t="s">
        <v>236</v>
      </c>
      <c r="L48" s="148"/>
      <c r="M48" s="147"/>
      <c r="N48" s="148"/>
      <c r="O48" s="148"/>
      <c r="P48" s="148"/>
    </row>
    <row r="49" spans="1:16" ht="13">
      <c r="A49" s="148"/>
      <c r="B49" s="148" t="s">
        <v>86</v>
      </c>
      <c r="C49" s="148"/>
      <c r="D49" s="147"/>
      <c r="E49" s="148" t="s">
        <v>200</v>
      </c>
      <c r="F49" s="148"/>
      <c r="G49" s="147"/>
      <c r="H49" s="148" t="s">
        <v>43</v>
      </c>
      <c r="I49" s="148"/>
      <c r="J49" s="147"/>
      <c r="K49" s="148"/>
      <c r="L49" s="148"/>
      <c r="M49" s="147"/>
      <c r="N49" s="148"/>
      <c r="O49" s="148"/>
      <c r="P49" s="148"/>
    </row>
    <row r="50" spans="1:16" ht="13">
      <c r="A50" s="148"/>
      <c r="B50" s="148" t="s">
        <v>103</v>
      </c>
      <c r="C50" s="148"/>
      <c r="D50" s="147"/>
      <c r="E50" s="148" t="s">
        <v>206</v>
      </c>
      <c r="F50" s="148"/>
      <c r="G50" s="147"/>
      <c r="H50" s="148" t="s">
        <v>45</v>
      </c>
      <c r="I50" s="148"/>
      <c r="J50" s="149" t="s">
        <v>296</v>
      </c>
      <c r="K50" s="148" t="s">
        <v>13</v>
      </c>
      <c r="L50" s="148"/>
      <c r="M50" s="147"/>
      <c r="N50" s="148"/>
      <c r="O50" s="148"/>
      <c r="P50" s="148"/>
    </row>
    <row r="51" spans="1:16" ht="13">
      <c r="A51" s="148"/>
      <c r="B51" s="148" t="s">
        <v>173</v>
      </c>
      <c r="C51" s="148"/>
      <c r="D51" s="147"/>
      <c r="E51" s="148" t="s">
        <v>211</v>
      </c>
      <c r="F51" s="148"/>
      <c r="G51" s="147"/>
      <c r="H51" s="148" t="s">
        <v>297</v>
      </c>
      <c r="I51" s="148"/>
      <c r="J51" s="147"/>
      <c r="K51" s="148" t="s">
        <v>26</v>
      </c>
      <c r="L51" s="148"/>
      <c r="M51" s="148"/>
      <c r="N51" s="148"/>
      <c r="O51" s="148"/>
      <c r="P51" s="148"/>
    </row>
    <row r="52" spans="1:16" ht="13">
      <c r="A52" s="148"/>
      <c r="B52" s="148" t="s">
        <v>174</v>
      </c>
      <c r="C52" s="148"/>
      <c r="D52" s="147"/>
      <c r="E52" s="148" t="s">
        <v>223</v>
      </c>
      <c r="F52" s="148"/>
      <c r="G52" s="147"/>
      <c r="H52" s="148" t="s">
        <v>89</v>
      </c>
      <c r="I52" s="148"/>
      <c r="J52" s="147"/>
      <c r="K52" s="148" t="s">
        <v>75</v>
      </c>
      <c r="L52" s="148"/>
      <c r="M52" s="148"/>
      <c r="N52" s="148"/>
      <c r="O52" s="148"/>
      <c r="P52" s="148"/>
    </row>
    <row r="53" spans="1:16" ht="13">
      <c r="A53" s="148"/>
      <c r="B53" s="148" t="s">
        <v>215</v>
      </c>
      <c r="C53" s="148"/>
      <c r="D53" s="147" t="s">
        <v>282</v>
      </c>
      <c r="E53" s="148" t="s">
        <v>23</v>
      </c>
      <c r="F53" s="148"/>
      <c r="G53" s="147"/>
      <c r="H53" s="148" t="s">
        <v>92</v>
      </c>
      <c r="I53" s="148"/>
      <c r="J53" s="147"/>
      <c r="K53" s="148" t="s">
        <v>115</v>
      </c>
      <c r="L53" s="148"/>
      <c r="M53" s="148"/>
      <c r="N53" s="148"/>
      <c r="O53" s="148"/>
      <c r="P53" s="148"/>
    </row>
    <row r="54" spans="1:16" ht="13">
      <c r="A54" s="148"/>
      <c r="B54" s="148" t="s">
        <v>241</v>
      </c>
      <c r="C54" s="148"/>
      <c r="D54" s="147"/>
      <c r="E54" s="148" t="s">
        <v>30</v>
      </c>
      <c r="F54" s="148"/>
      <c r="G54" s="147"/>
      <c r="H54" s="148" t="s">
        <v>101</v>
      </c>
      <c r="I54" s="148"/>
      <c r="J54" s="147"/>
      <c r="K54" s="148" t="s">
        <v>298</v>
      </c>
      <c r="L54" s="148"/>
      <c r="M54" s="148"/>
      <c r="N54" s="148"/>
      <c r="O54" s="148"/>
      <c r="P54" s="148"/>
    </row>
    <row r="55" spans="1:16" ht="13">
      <c r="A55" s="148"/>
      <c r="B55" s="148" t="s">
        <v>244</v>
      </c>
      <c r="C55" s="148"/>
      <c r="D55" s="147"/>
      <c r="E55" s="148" t="s">
        <v>85</v>
      </c>
      <c r="F55" s="148"/>
      <c r="G55" s="147"/>
      <c r="H55" s="148" t="s">
        <v>102</v>
      </c>
      <c r="I55" s="148"/>
      <c r="J55" s="147"/>
      <c r="K55" s="148" t="s">
        <v>299</v>
      </c>
      <c r="L55" s="148"/>
      <c r="M55" s="148"/>
      <c r="N55" s="148"/>
      <c r="O55" s="148"/>
      <c r="P55" s="148"/>
    </row>
    <row r="56" spans="1:16" ht="13">
      <c r="A56" s="147" t="s">
        <v>271</v>
      </c>
      <c r="B56" s="148" t="s">
        <v>33</v>
      </c>
      <c r="C56" s="148"/>
      <c r="D56" s="147"/>
      <c r="E56" s="148" t="s">
        <v>91</v>
      </c>
      <c r="F56" s="148"/>
      <c r="G56" s="147"/>
      <c r="H56" s="148" t="s">
        <v>130</v>
      </c>
      <c r="I56" s="148"/>
      <c r="J56" s="147"/>
      <c r="K56" s="148" t="s">
        <v>300</v>
      </c>
      <c r="L56" s="148"/>
      <c r="M56" s="148"/>
      <c r="N56" s="148"/>
      <c r="O56" s="148"/>
      <c r="P56" s="148"/>
    </row>
    <row r="57" spans="1:16" ht="13">
      <c r="A57" s="148"/>
      <c r="B57" s="148" t="s">
        <v>48</v>
      </c>
      <c r="C57" s="148"/>
      <c r="D57" s="147"/>
      <c r="E57" s="148" t="s">
        <v>132</v>
      </c>
      <c r="F57" s="148"/>
      <c r="G57" s="147"/>
      <c r="H57" s="148" t="s">
        <v>139</v>
      </c>
      <c r="I57" s="148"/>
      <c r="J57" s="147"/>
      <c r="K57" s="148" t="s">
        <v>301</v>
      </c>
      <c r="L57" s="148"/>
      <c r="M57" s="148"/>
      <c r="N57" s="148"/>
      <c r="O57" s="148"/>
      <c r="P57" s="148"/>
    </row>
    <row r="58" spans="1:16" ht="13">
      <c r="A58" s="148"/>
      <c r="B58" s="148" t="s">
        <v>95</v>
      </c>
      <c r="C58" s="148"/>
      <c r="D58" s="147"/>
      <c r="E58" s="148" t="s">
        <v>134</v>
      </c>
      <c r="F58" s="148"/>
      <c r="G58" s="147"/>
      <c r="H58" s="148" t="s">
        <v>143</v>
      </c>
      <c r="I58" s="148"/>
      <c r="J58" s="147"/>
      <c r="K58" s="148" t="s">
        <v>128</v>
      </c>
      <c r="L58" s="148"/>
      <c r="M58" s="148"/>
      <c r="N58" s="148"/>
      <c r="O58" s="148"/>
      <c r="P58" s="148"/>
    </row>
    <row r="59" spans="1:16" ht="13">
      <c r="A59" s="148"/>
      <c r="B59" s="148" t="s">
        <v>192</v>
      </c>
      <c r="C59" s="148"/>
      <c r="D59" s="147"/>
      <c r="E59" s="148" t="s">
        <v>148</v>
      </c>
      <c r="F59" s="148"/>
      <c r="G59" s="147"/>
      <c r="H59" s="148" t="s">
        <v>162</v>
      </c>
      <c r="I59" s="148"/>
      <c r="J59" s="147"/>
      <c r="K59" s="148" t="s">
        <v>131</v>
      </c>
      <c r="L59" s="148"/>
      <c r="M59" s="148"/>
      <c r="N59" s="148"/>
      <c r="O59" s="148"/>
      <c r="P59" s="148"/>
    </row>
    <row r="60" spans="1:16" ht="13">
      <c r="A60" s="148"/>
      <c r="B60" s="148" t="s">
        <v>239</v>
      </c>
      <c r="C60" s="148"/>
      <c r="D60" s="147"/>
      <c r="E60" s="148" t="s">
        <v>158</v>
      </c>
      <c r="F60" s="148"/>
      <c r="G60" s="147"/>
      <c r="H60" s="148" t="s">
        <v>163</v>
      </c>
      <c r="I60" s="148"/>
      <c r="J60" s="147"/>
      <c r="K60" s="148" t="s">
        <v>302</v>
      </c>
      <c r="L60" s="148"/>
      <c r="M60" s="148"/>
      <c r="N60" s="148"/>
      <c r="O60" s="148"/>
      <c r="P60" s="148"/>
    </row>
    <row r="61" spans="1:16" ht="13">
      <c r="A61" s="148"/>
      <c r="B61" s="148"/>
      <c r="C61" s="148"/>
      <c r="D61" s="147"/>
      <c r="E61" s="148" t="s">
        <v>219</v>
      </c>
      <c r="F61" s="148"/>
      <c r="G61" s="147"/>
      <c r="H61" s="148" t="s">
        <v>188</v>
      </c>
      <c r="I61" s="148"/>
      <c r="J61" s="147"/>
      <c r="K61" s="148" t="s">
        <v>168</v>
      </c>
      <c r="L61" s="148"/>
      <c r="M61" s="147"/>
      <c r="N61" s="148"/>
      <c r="O61" s="148"/>
      <c r="P61" s="148"/>
    </row>
    <row r="62" spans="1:16" ht="13">
      <c r="A62" s="148"/>
      <c r="B62" s="148"/>
      <c r="C62" s="148"/>
      <c r="D62" s="147"/>
      <c r="E62" s="148"/>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303</v>
      </c>
      <c r="L63" s="148"/>
      <c r="M63" s="147"/>
      <c r="N63" s="148"/>
      <c r="O63" s="148"/>
      <c r="P63" s="148"/>
    </row>
    <row r="64" spans="1:16" ht="13">
      <c r="A64" s="147"/>
      <c r="B64" s="148"/>
      <c r="C64" s="148"/>
      <c r="D64" s="148"/>
      <c r="E64" s="148"/>
      <c r="F64" s="148"/>
      <c r="G64" s="147"/>
      <c r="H64" s="148" t="s">
        <v>225</v>
      </c>
      <c r="I64" s="148"/>
      <c r="J64" s="147"/>
      <c r="K64" s="148" t="s">
        <v>304</v>
      </c>
      <c r="L64" s="148"/>
      <c r="M64" s="147"/>
      <c r="N64" s="148"/>
      <c r="O64" s="148"/>
      <c r="P64" s="148"/>
    </row>
    <row r="65" spans="1:16" ht="13">
      <c r="A65" s="147"/>
      <c r="B65" s="148"/>
      <c r="C65" s="148"/>
      <c r="D65" s="148"/>
      <c r="E65" s="148"/>
      <c r="F65" s="148"/>
      <c r="G65" s="147"/>
      <c r="H65" s="148"/>
      <c r="I65" s="148"/>
      <c r="J65" s="147"/>
      <c r="K65" s="148" t="s">
        <v>229</v>
      </c>
      <c r="L65" s="148"/>
      <c r="M65" s="147"/>
      <c r="N65" s="148"/>
      <c r="O65" s="148"/>
      <c r="P65" s="148"/>
    </row>
    <row r="66" spans="1:16" ht="13">
      <c r="A66" s="147"/>
      <c r="B66" s="148"/>
      <c r="C66" s="148"/>
      <c r="D66" s="148"/>
      <c r="E66" s="148"/>
      <c r="F66" s="148"/>
      <c r="G66" s="147"/>
      <c r="H66" s="148"/>
      <c r="I66" s="148"/>
      <c r="J66" s="147"/>
      <c r="K66" s="148" t="s">
        <v>236</v>
      </c>
      <c r="L66" s="148"/>
      <c r="M66" s="147"/>
      <c r="N66" s="148"/>
      <c r="O66" s="148"/>
      <c r="P66" s="147"/>
    </row>
    <row r="67" spans="1:16" ht="13">
      <c r="A67" s="147"/>
      <c r="B67" s="148"/>
      <c r="C67" s="148"/>
      <c r="D67" s="148"/>
      <c r="E67" s="148"/>
      <c r="F67" s="148"/>
      <c r="G67" s="147"/>
      <c r="H67" s="148"/>
      <c r="I67" s="148"/>
      <c r="J67" s="147"/>
      <c r="K67" s="152" t="s">
        <v>248</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305</v>
      </c>
      <c r="K69" s="148"/>
      <c r="L69" s="148"/>
      <c r="M69" s="147"/>
      <c r="N69" s="148"/>
      <c r="O69" s="148"/>
      <c r="P69" s="148"/>
    </row>
  </sheetData>
  <sheetProtection sheet="1" objects="1" scenarios="1" formatRows="0"/>
  <pageMargins left="0.7" right="0.7" top="0.78740157499999996" bottom="0.78740157499999996" header="0.3" footer="0.3"/>
  <pageSetup paperSize="9" scale="50" orientation="landscape" r:id="rId1"/>
  <headerFooter>
    <oddFooter>&amp;LForm 31-1-8-en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54"/>
      <c r="B1" s="154"/>
      <c r="C1" s="154"/>
      <c r="D1" s="154"/>
      <c r="E1" s="154"/>
      <c r="F1" s="154"/>
      <c r="G1" s="154"/>
    </row>
    <row r="2" spans="1:7" ht="72" customHeight="1">
      <c r="A2" s="154"/>
      <c r="B2" s="242" t="s">
        <v>338</v>
      </c>
      <c r="C2" s="242"/>
      <c r="D2" s="242"/>
      <c r="E2" s="242"/>
      <c r="F2" s="242"/>
      <c r="G2" s="242"/>
    </row>
    <row r="3" spans="1:7" ht="16.5" customHeight="1">
      <c r="A3" s="154"/>
      <c r="B3" s="154"/>
      <c r="C3" s="154"/>
      <c r="D3" s="154"/>
      <c r="E3" s="154"/>
      <c r="F3" s="154"/>
      <c r="G3" s="154"/>
    </row>
    <row r="4" spans="1:7" ht="21.25" customHeight="1">
      <c r="A4" s="154"/>
      <c r="B4" s="243" t="s">
        <v>339</v>
      </c>
      <c r="C4" s="243"/>
      <c r="D4" s="156"/>
      <c r="E4" s="156"/>
      <c r="F4" s="156"/>
      <c r="G4" s="156"/>
    </row>
    <row r="5" spans="1:7" ht="55.4" customHeight="1">
      <c r="A5" s="154"/>
      <c r="B5" s="241" t="s">
        <v>426</v>
      </c>
      <c r="C5" s="241"/>
      <c r="D5" s="241"/>
      <c r="E5" s="156"/>
      <c r="F5" s="156"/>
      <c r="G5" s="156"/>
    </row>
    <row r="6" spans="1:7" ht="16.5" customHeight="1">
      <c r="A6" s="154"/>
      <c r="B6" s="155"/>
      <c r="C6" s="156"/>
      <c r="D6" s="156"/>
      <c r="E6" s="156"/>
      <c r="F6" s="156"/>
      <c r="G6" s="156"/>
    </row>
    <row r="7" spans="1:7" ht="35.5" customHeight="1">
      <c r="A7" s="154"/>
      <c r="B7" s="241" t="s">
        <v>340</v>
      </c>
      <c r="C7" s="241"/>
      <c r="D7" s="241"/>
      <c r="E7" s="156"/>
      <c r="F7" s="156"/>
      <c r="G7" s="156"/>
    </row>
    <row r="8" spans="1:7" ht="16.5" customHeight="1">
      <c r="B8" s="154"/>
      <c r="C8" s="154"/>
      <c r="D8" s="154"/>
      <c r="E8" s="156"/>
      <c r="F8" s="156"/>
      <c r="G8" s="156"/>
    </row>
    <row r="9" spans="1:7" ht="20">
      <c r="B9" s="157" t="s">
        <v>341</v>
      </c>
      <c r="C9" s="158" t="s">
        <v>342</v>
      </c>
      <c r="D9" s="159"/>
      <c r="E9" s="156"/>
      <c r="F9" s="156"/>
      <c r="G9" s="156"/>
    </row>
    <row r="10" spans="1:7" ht="15" customHeight="1">
      <c r="B10" s="160" t="s">
        <v>343</v>
      </c>
      <c r="C10" s="161" t="s">
        <v>344</v>
      </c>
      <c r="D10" s="162"/>
      <c r="E10" s="156"/>
      <c r="F10" s="156"/>
      <c r="G10" s="156"/>
    </row>
    <row r="11" spans="1:7" ht="15" customHeight="1">
      <c r="B11" s="160" t="s">
        <v>345</v>
      </c>
      <c r="C11" s="161" t="s">
        <v>346</v>
      </c>
      <c r="D11" s="162"/>
      <c r="E11" s="156"/>
      <c r="F11" s="156"/>
      <c r="G11" s="156"/>
    </row>
    <row r="12" spans="1:7" ht="15" customHeight="1">
      <c r="B12" s="160" t="s">
        <v>347</v>
      </c>
      <c r="C12" s="161" t="s">
        <v>348</v>
      </c>
      <c r="D12" s="162"/>
      <c r="E12" s="156"/>
      <c r="F12" s="156"/>
      <c r="G12" s="156"/>
    </row>
    <row r="13" spans="1:7" ht="15" customHeight="1">
      <c r="B13" s="160" t="s">
        <v>349</v>
      </c>
      <c r="C13" s="161" t="s">
        <v>350</v>
      </c>
      <c r="D13" s="162"/>
      <c r="E13" s="156"/>
      <c r="F13" s="156"/>
      <c r="G13" s="156"/>
    </row>
    <row r="14" spans="1:7" ht="16.5" customHeight="1">
      <c r="B14" s="155"/>
      <c r="C14" s="156"/>
      <c r="D14" s="156"/>
      <c r="E14" s="156"/>
      <c r="F14" s="156"/>
      <c r="G14" s="156"/>
    </row>
    <row r="15" spans="1:7" ht="25.5" customHeight="1">
      <c r="B15" s="243" t="s">
        <v>351</v>
      </c>
      <c r="C15" s="243"/>
      <c r="D15" s="156"/>
      <c r="E15" s="156"/>
      <c r="F15" s="156"/>
      <c r="G15" s="156"/>
    </row>
    <row r="16" spans="1:7" ht="81.75" customHeight="1">
      <c r="B16" s="230" t="s">
        <v>352</v>
      </c>
      <c r="C16" s="230"/>
      <c r="D16" s="230"/>
      <c r="E16" s="230"/>
      <c r="F16" s="230"/>
      <c r="G16" s="230"/>
    </row>
    <row r="17" spans="1:4" ht="20">
      <c r="A17" s="163"/>
      <c r="B17" s="158" t="s">
        <v>353</v>
      </c>
      <c r="C17" s="157" t="s">
        <v>354</v>
      </c>
      <c r="D17" s="157" t="s">
        <v>355</v>
      </c>
    </row>
    <row r="18" spans="1:4" ht="15" customHeight="1">
      <c r="A18" s="163"/>
      <c r="B18" s="160" t="s">
        <v>356</v>
      </c>
      <c r="C18" s="161" t="s">
        <v>357</v>
      </c>
      <c r="D18" s="161" t="s">
        <v>4</v>
      </c>
    </row>
    <row r="19" spans="1:4" ht="15" customHeight="1">
      <c r="A19" s="163"/>
      <c r="B19" s="164" t="s">
        <v>358</v>
      </c>
      <c r="C19" s="161" t="s">
        <v>359</v>
      </c>
      <c r="D19" s="161" t="s">
        <v>5</v>
      </c>
    </row>
    <row r="20" spans="1:4" ht="15" customHeight="1">
      <c r="A20" s="163"/>
      <c r="B20" s="164" t="s">
        <v>360</v>
      </c>
      <c r="C20" s="161" t="s">
        <v>350</v>
      </c>
      <c r="D20" s="161" t="s">
        <v>6</v>
      </c>
    </row>
    <row r="21" spans="1:4" ht="14.5">
      <c r="A21" s="163"/>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zoomScaleNormal="100" workbookViewId="0">
      <selection activeCell="F3" sqref="F3"/>
    </sheetView>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7</v>
      </c>
      <c r="B1" s="9" t="s">
        <v>8</v>
      </c>
      <c r="C1" s="9" t="s">
        <v>252</v>
      </c>
      <c r="D1" s="9" t="s">
        <v>253</v>
      </c>
      <c r="E1" s="9" t="s">
        <v>9</v>
      </c>
      <c r="F1" s="9" t="s">
        <v>251</v>
      </c>
      <c r="G1" s="9" t="s">
        <v>309</v>
      </c>
    </row>
    <row r="2" spans="1:8">
      <c r="B2" s="10" t="s">
        <v>259</v>
      </c>
      <c r="C2" s="10" t="s">
        <v>313</v>
      </c>
      <c r="D2" s="10">
        <v>0</v>
      </c>
      <c r="E2" s="165" t="s">
        <v>310</v>
      </c>
      <c r="F2" s="165" t="s">
        <v>429</v>
      </c>
      <c r="G2" s="10">
        <f>'CandidateTenderer 1-5'!$K$46</f>
        <v>0</v>
      </c>
      <c r="H2" s="10">
        <v>1</v>
      </c>
    </row>
    <row r="3" spans="1:8">
      <c r="B3" s="10" t="s">
        <v>260</v>
      </c>
      <c r="C3" s="10" t="s">
        <v>314</v>
      </c>
      <c r="D3" s="10">
        <v>1</v>
      </c>
      <c r="E3" s="165" t="s">
        <v>311</v>
      </c>
      <c r="F3" s="165" t="s">
        <v>430</v>
      </c>
      <c r="G3" s="10">
        <f>'CandidateTenderer 1-5'!$M$46</f>
        <v>0</v>
      </c>
      <c r="H3" s="10">
        <v>2</v>
      </c>
    </row>
    <row r="4" spans="1:8">
      <c r="B4" s="10" t="s">
        <v>261</v>
      </c>
      <c r="C4" s="10" t="s">
        <v>315</v>
      </c>
      <c r="D4" s="10">
        <v>2</v>
      </c>
      <c r="E4" s="165" t="s">
        <v>312</v>
      </c>
      <c r="F4" s="166" t="s">
        <v>308</v>
      </c>
      <c r="G4" s="10">
        <f>'CandidateTenderer 1-5'!$O$46</f>
        <v>0</v>
      </c>
      <c r="H4" s="10">
        <v>3</v>
      </c>
    </row>
    <row r="5" spans="1:8">
      <c r="B5" s="10" t="s">
        <v>262</v>
      </c>
      <c r="C5" s="10" t="s">
        <v>316</v>
      </c>
      <c r="D5" s="10">
        <v>3</v>
      </c>
      <c r="G5" s="10">
        <f>'CandidateTenderer 1-5'!$Q$46</f>
        <v>0</v>
      </c>
      <c r="H5" s="10">
        <v>4</v>
      </c>
    </row>
    <row r="6" spans="1:8">
      <c r="B6" s="10" t="s">
        <v>263</v>
      </c>
      <c r="C6" s="10" t="s">
        <v>317</v>
      </c>
      <c r="D6" s="10">
        <v>4</v>
      </c>
      <c r="G6" s="10">
        <f>'CandidateTenderer 1-5'!$S$46</f>
        <v>0</v>
      </c>
      <c r="H6" s="10">
        <v>5</v>
      </c>
    </row>
    <row r="7" spans="1:8">
      <c r="B7" s="10" t="s">
        <v>264</v>
      </c>
      <c r="C7" s="10" t="s">
        <v>318</v>
      </c>
      <c r="D7" s="10">
        <v>5</v>
      </c>
      <c r="G7" s="10" t="e">
        <f>'CandidateTenderer 6-10'!#REF!</f>
        <v>#REF!</v>
      </c>
      <c r="H7" s="10">
        <v>6</v>
      </c>
    </row>
    <row r="8" spans="1:8">
      <c r="B8" s="10" t="s">
        <v>265</v>
      </c>
      <c r="C8" s="10" t="s">
        <v>319</v>
      </c>
      <c r="D8" s="10">
        <v>6</v>
      </c>
      <c r="G8" s="10" t="e">
        <f>'CandidateTenderer 6-10'!#REF!</f>
        <v>#REF!</v>
      </c>
      <c r="H8" s="10">
        <v>7</v>
      </c>
    </row>
    <row r="9" spans="1:8">
      <c r="B9" s="10" t="s">
        <v>266</v>
      </c>
      <c r="C9" s="10" t="s">
        <v>320</v>
      </c>
      <c r="D9" s="10">
        <v>7</v>
      </c>
      <c r="G9" s="10" t="e">
        <f>'CandidateTenderer 6-10'!#REF!</f>
        <v>#REF!</v>
      </c>
      <c r="H9" s="10">
        <v>8</v>
      </c>
    </row>
    <row r="10" spans="1:8">
      <c r="B10" s="10" t="s">
        <v>267</v>
      </c>
      <c r="C10" s="10" t="s">
        <v>321</v>
      </c>
      <c r="D10" s="10">
        <v>8</v>
      </c>
      <c r="G10" s="10" t="e">
        <f>'CandidateTenderer 6-10'!#REF!</f>
        <v>#REF!</v>
      </c>
      <c r="H10" s="10">
        <v>9</v>
      </c>
    </row>
    <row r="11" spans="1:8">
      <c r="B11" s="10" t="s">
        <v>268</v>
      </c>
      <c r="C11" s="10" t="s">
        <v>322</v>
      </c>
      <c r="D11" s="10">
        <v>9</v>
      </c>
      <c r="G11" s="10" t="e">
        <f>'CandidateTenderer 6-10'!#REF!</f>
        <v>#REF!</v>
      </c>
      <c r="H11" s="10">
        <v>10</v>
      </c>
    </row>
    <row r="12" spans="1:8">
      <c r="B12" s="10" t="s">
        <v>269</v>
      </c>
      <c r="C12" s="10" t="s">
        <v>323</v>
      </c>
      <c r="D12" s="10">
        <v>10</v>
      </c>
      <c r="G12" s="10" t="e">
        <f>#REF!</f>
        <v>#REF!</v>
      </c>
      <c r="H12" s="10">
        <v>11</v>
      </c>
    </row>
    <row r="13" spans="1:8">
      <c r="B13" s="10" t="s">
        <v>270</v>
      </c>
      <c r="C13" s="10" t="s">
        <v>324</v>
      </c>
      <c r="G13" s="10" t="e">
        <f>#REF!</f>
        <v>#REF!</v>
      </c>
      <c r="H13" s="10">
        <v>12</v>
      </c>
    </row>
    <row r="14" spans="1:8">
      <c r="B14" s="10" t="s">
        <v>271</v>
      </c>
      <c r="C14" s="10" t="s">
        <v>325</v>
      </c>
      <c r="G14" s="10" t="e">
        <f>#REF!</f>
        <v>#REF!</v>
      </c>
      <c r="H14" s="10">
        <v>13</v>
      </c>
    </row>
    <row r="15" spans="1:8">
      <c r="B15" s="10" t="s">
        <v>272</v>
      </c>
      <c r="C15" s="10" t="s">
        <v>326</v>
      </c>
      <c r="G15" s="10" t="e">
        <f>#REF!</f>
        <v>#REF!</v>
      </c>
      <c r="H15" s="10">
        <v>14</v>
      </c>
    </row>
    <row r="16" spans="1:8">
      <c r="B16" s="10" t="s">
        <v>273</v>
      </c>
      <c r="C16" s="10" t="s">
        <v>327</v>
      </c>
      <c r="G16" s="10" t="e">
        <f>#REF!</f>
        <v>#REF!</v>
      </c>
      <c r="H16" s="10">
        <v>15</v>
      </c>
    </row>
    <row r="17" spans="1:8">
      <c r="B17" s="10" t="s">
        <v>274</v>
      </c>
      <c r="C17" s="10" t="s">
        <v>328</v>
      </c>
      <c r="G17" s="10" t="e">
        <f>#REF!</f>
        <v>#REF!</v>
      </c>
      <c r="H17" s="10">
        <v>16</v>
      </c>
    </row>
    <row r="18" spans="1:8">
      <c r="B18" s="10" t="s">
        <v>275</v>
      </c>
      <c r="C18" s="10" t="s">
        <v>329</v>
      </c>
      <c r="G18" s="10" t="e">
        <f>#REF!</f>
        <v>#REF!</v>
      </c>
      <c r="H18" s="10">
        <v>17</v>
      </c>
    </row>
    <row r="19" spans="1:8">
      <c r="B19" s="10" t="s">
        <v>276</v>
      </c>
      <c r="C19" s="10" t="s">
        <v>330</v>
      </c>
      <c r="G19" s="10" t="e">
        <f>#REF!</f>
        <v>#REF!</v>
      </c>
      <c r="H19" s="10">
        <v>18</v>
      </c>
    </row>
    <row r="20" spans="1:8">
      <c r="B20" s="10" t="s">
        <v>277</v>
      </c>
      <c r="C20" s="10" t="s">
        <v>331</v>
      </c>
      <c r="G20" s="10" t="e">
        <f>#REF!</f>
        <v>#REF!</v>
      </c>
      <c r="H20" s="10">
        <v>19</v>
      </c>
    </row>
    <row r="21" spans="1:8">
      <c r="B21" s="10" t="s">
        <v>278</v>
      </c>
      <c r="C21" s="10" t="s">
        <v>332</v>
      </c>
      <c r="G21" s="10" t="e">
        <f>#REF!</f>
        <v>#REF!</v>
      </c>
      <c r="H21" s="10">
        <v>20</v>
      </c>
    </row>
    <row r="22" spans="1:8">
      <c r="B22" s="10" t="s">
        <v>279</v>
      </c>
      <c r="C22" s="10" t="s">
        <v>333</v>
      </c>
    </row>
    <row r="23" spans="1:8">
      <c r="B23" s="10" t="s">
        <v>280</v>
      </c>
      <c r="C23" s="10" t="s">
        <v>334</v>
      </c>
    </row>
    <row r="24" spans="1:8">
      <c r="B24" s="10" t="s">
        <v>281</v>
      </c>
      <c r="C24" s="10" t="s">
        <v>335</v>
      </c>
    </row>
    <row r="25" spans="1:8">
      <c r="B25" s="10" t="s">
        <v>282</v>
      </c>
      <c r="C25" s="10" t="s">
        <v>336</v>
      </c>
    </row>
    <row r="26" spans="1:8">
      <c r="B26" s="10" t="s">
        <v>283</v>
      </c>
      <c r="C26" s="10" t="s">
        <v>337</v>
      </c>
    </row>
    <row r="27" spans="1:8">
      <c r="B27" s="10" t="str">
        <f t="shared" ref="B27:B90" si="0" xml:space="preserve"> "" &amp; A28</f>
        <v>Afghanistan</v>
      </c>
      <c r="C27" s="167" t="str">
        <f t="shared" ref="C27:C90" si="1" xml:space="preserve"> "in " &amp; A28 &amp; ""</f>
        <v>in Afghanistan</v>
      </c>
    </row>
    <row r="28" spans="1:8">
      <c r="A28" s="167" t="s">
        <v>10</v>
      </c>
      <c r="B28" s="10" t="str">
        <f t="shared" si="0"/>
        <v>Åland Islands</v>
      </c>
      <c r="C28" s="167" t="str">
        <f t="shared" si="1"/>
        <v>in Åland Islands</v>
      </c>
    </row>
    <row r="29" spans="1:8">
      <c r="A29" s="167" t="s">
        <v>11</v>
      </c>
      <c r="B29" s="10" t="str">
        <f t="shared" si="0"/>
        <v>Albania</v>
      </c>
      <c r="C29" s="167" t="str">
        <f t="shared" si="1"/>
        <v>in Albania</v>
      </c>
    </row>
    <row r="30" spans="1:8">
      <c r="A30" s="167" t="s">
        <v>12</v>
      </c>
      <c r="B30" s="10" t="str">
        <f t="shared" si="0"/>
        <v>Algeria</v>
      </c>
      <c r="C30" s="167" t="str">
        <f t="shared" si="1"/>
        <v>in Algeria</v>
      </c>
    </row>
    <row r="31" spans="1:8">
      <c r="A31" s="167" t="s">
        <v>13</v>
      </c>
      <c r="B31" s="10" t="str">
        <f t="shared" si="0"/>
        <v>American Samoa</v>
      </c>
      <c r="C31" s="167" t="str">
        <f t="shared" si="1"/>
        <v>in American Samoa</v>
      </c>
    </row>
    <row r="32" spans="1:8">
      <c r="A32" s="167" t="s">
        <v>14</v>
      </c>
      <c r="B32" s="10" t="str">
        <f t="shared" si="0"/>
        <v>Andorra</v>
      </c>
      <c r="C32" s="167" t="str">
        <f t="shared" si="1"/>
        <v>in Andorra</v>
      </c>
    </row>
    <row r="33" spans="1:3">
      <c r="A33" s="167" t="s">
        <v>15</v>
      </c>
      <c r="B33" s="10" t="str">
        <f t="shared" si="0"/>
        <v>Angola</v>
      </c>
      <c r="C33" s="167" t="str">
        <f t="shared" si="1"/>
        <v>in Angola</v>
      </c>
    </row>
    <row r="34" spans="1:3">
      <c r="A34" s="167" t="s">
        <v>16</v>
      </c>
      <c r="B34" s="10" t="str">
        <f t="shared" si="0"/>
        <v>Anguilla</v>
      </c>
      <c r="C34" s="167" t="str">
        <f t="shared" si="1"/>
        <v>in Anguilla</v>
      </c>
    </row>
    <row r="35" spans="1:3">
      <c r="A35" s="167" t="s">
        <v>17</v>
      </c>
      <c r="B35" s="10" t="str">
        <f t="shared" si="0"/>
        <v>Antigua and Barbuda</v>
      </c>
      <c r="C35" s="167" t="str">
        <f t="shared" si="1"/>
        <v>in Antigua and Barbuda</v>
      </c>
    </row>
    <row r="36" spans="1:3">
      <c r="A36" s="167" t="s">
        <v>18</v>
      </c>
      <c r="B36" s="10" t="str">
        <f t="shared" si="0"/>
        <v>Argentina</v>
      </c>
      <c r="C36" s="167" t="str">
        <f t="shared" si="1"/>
        <v>in Argentina</v>
      </c>
    </row>
    <row r="37" spans="1:3">
      <c r="A37" s="167" t="s">
        <v>19</v>
      </c>
      <c r="B37" s="10" t="str">
        <f t="shared" si="0"/>
        <v>Armenia</v>
      </c>
      <c r="C37" s="167" t="str">
        <f t="shared" si="1"/>
        <v>in Armenia</v>
      </c>
    </row>
    <row r="38" spans="1:3">
      <c r="A38" s="167" t="s">
        <v>20</v>
      </c>
      <c r="B38" s="10" t="str">
        <f t="shared" si="0"/>
        <v>Aruba</v>
      </c>
      <c r="C38" s="167" t="str">
        <f t="shared" si="1"/>
        <v>in Aruba</v>
      </c>
    </row>
    <row r="39" spans="1:3">
      <c r="A39" s="167" t="s">
        <v>21</v>
      </c>
      <c r="B39" s="10" t="str">
        <f t="shared" si="0"/>
        <v>Australia</v>
      </c>
      <c r="C39" s="167" t="str">
        <f t="shared" si="1"/>
        <v>in Australia</v>
      </c>
    </row>
    <row r="40" spans="1:3">
      <c r="A40" s="167" t="s">
        <v>22</v>
      </c>
      <c r="B40" s="10" t="str">
        <f t="shared" si="0"/>
        <v>Austria</v>
      </c>
      <c r="C40" s="167" t="str">
        <f t="shared" si="1"/>
        <v>in Austria</v>
      </c>
    </row>
    <row r="41" spans="1:3">
      <c r="A41" s="167" t="s">
        <v>23</v>
      </c>
      <c r="B41" s="10" t="str">
        <f t="shared" si="0"/>
        <v>Azerbaijan</v>
      </c>
      <c r="C41" s="167" t="str">
        <f t="shared" si="1"/>
        <v>in Azerbaijan</v>
      </c>
    </row>
    <row r="42" spans="1:3">
      <c r="A42" s="167" t="s">
        <v>24</v>
      </c>
      <c r="B42" s="10" t="str">
        <f t="shared" si="0"/>
        <v>Bahamas</v>
      </c>
      <c r="C42" s="167" t="str">
        <f t="shared" si="1"/>
        <v>in Bahamas</v>
      </c>
    </row>
    <row r="43" spans="1:3">
      <c r="A43" s="167" t="s">
        <v>25</v>
      </c>
      <c r="B43" s="10" t="str">
        <f t="shared" si="0"/>
        <v>Bahrain</v>
      </c>
      <c r="C43" s="167" t="str">
        <f t="shared" si="1"/>
        <v>in Bahrain</v>
      </c>
    </row>
    <row r="44" spans="1:3">
      <c r="A44" s="167" t="s">
        <v>26</v>
      </c>
      <c r="B44" s="10" t="str">
        <f t="shared" si="0"/>
        <v>Bangladesh</v>
      </c>
      <c r="C44" s="167" t="str">
        <f t="shared" si="1"/>
        <v>in Bangladesh</v>
      </c>
    </row>
    <row r="45" spans="1:3">
      <c r="A45" s="167" t="s">
        <v>27</v>
      </c>
      <c r="B45" s="10" t="str">
        <f t="shared" si="0"/>
        <v>Barbados</v>
      </c>
      <c r="C45" s="167" t="str">
        <f t="shared" si="1"/>
        <v>in Barbados</v>
      </c>
    </row>
    <row r="46" spans="1:3">
      <c r="A46" s="167" t="s">
        <v>28</v>
      </c>
      <c r="B46" s="10" t="str">
        <f t="shared" si="0"/>
        <v>Belarus</v>
      </c>
      <c r="C46" s="167" t="str">
        <f t="shared" si="1"/>
        <v>in Belarus</v>
      </c>
    </row>
    <row r="47" spans="1:3">
      <c r="A47" s="167" t="s">
        <v>29</v>
      </c>
      <c r="B47" s="10" t="str">
        <f t="shared" si="0"/>
        <v>Belgium</v>
      </c>
      <c r="C47" s="167" t="str">
        <f t="shared" si="1"/>
        <v>in Belgium</v>
      </c>
    </row>
    <row r="48" spans="1:3">
      <c r="A48" s="167" t="s">
        <v>30</v>
      </c>
      <c r="B48" s="10" t="str">
        <f t="shared" si="0"/>
        <v>Belize</v>
      </c>
      <c r="C48" s="167" t="str">
        <f t="shared" si="1"/>
        <v>in Belize</v>
      </c>
    </row>
    <row r="49" spans="1:3">
      <c r="A49" s="167" t="s">
        <v>31</v>
      </c>
      <c r="B49" s="10" t="str">
        <f t="shared" si="0"/>
        <v>Benin</v>
      </c>
      <c r="C49" s="167" t="str">
        <f t="shared" si="1"/>
        <v>in Benin</v>
      </c>
    </row>
    <row r="50" spans="1:3">
      <c r="A50" s="167" t="s">
        <v>32</v>
      </c>
      <c r="B50" s="10" t="str">
        <f t="shared" si="0"/>
        <v>Bermuda</v>
      </c>
      <c r="C50" s="167" t="str">
        <f t="shared" si="1"/>
        <v>in Bermuda</v>
      </c>
    </row>
    <row r="51" spans="1:3">
      <c r="A51" s="167" t="s">
        <v>33</v>
      </c>
      <c r="B51" s="10" t="str">
        <f t="shared" si="0"/>
        <v>Bhutan</v>
      </c>
      <c r="C51" s="167" t="str">
        <f t="shared" si="1"/>
        <v>in Bhutan</v>
      </c>
    </row>
    <row r="52" spans="1:3">
      <c r="A52" s="167" t="s">
        <v>34</v>
      </c>
      <c r="B52" s="10" t="str">
        <f t="shared" si="0"/>
        <v>Bolivia (Plurinational State of)</v>
      </c>
      <c r="C52" s="167" t="str">
        <f t="shared" si="1"/>
        <v>in Bolivia (Plurinational State of)</v>
      </c>
    </row>
    <row r="53" spans="1:3">
      <c r="A53" s="167" t="s">
        <v>35</v>
      </c>
      <c r="B53" s="10" t="str">
        <f t="shared" si="0"/>
        <v>Bonaire, Sint Eustatius and Saba</v>
      </c>
      <c r="C53" s="167" t="str">
        <f t="shared" si="1"/>
        <v>in Bonaire, Sint Eustatius and Saba</v>
      </c>
    </row>
    <row r="54" spans="1:3">
      <c r="A54" s="167" t="s">
        <v>36</v>
      </c>
      <c r="B54" s="10" t="str">
        <f t="shared" si="0"/>
        <v>Bosnia and Herzegovina</v>
      </c>
      <c r="C54" s="167" t="str">
        <f t="shared" si="1"/>
        <v>in Bosnia and Herzegovina</v>
      </c>
    </row>
    <row r="55" spans="1:3">
      <c r="A55" s="167" t="s">
        <v>37</v>
      </c>
      <c r="B55" s="10" t="str">
        <f t="shared" si="0"/>
        <v>Botswana</v>
      </c>
      <c r="C55" s="167" t="str">
        <f t="shared" si="1"/>
        <v>in Botswana</v>
      </c>
    </row>
    <row r="56" spans="1:3">
      <c r="A56" s="167" t="s">
        <v>38</v>
      </c>
      <c r="B56" s="10" t="str">
        <f t="shared" si="0"/>
        <v>Brazil</v>
      </c>
      <c r="C56" s="167" t="str">
        <f t="shared" si="1"/>
        <v>in Brazil</v>
      </c>
    </row>
    <row r="57" spans="1:3">
      <c r="A57" s="167" t="s">
        <v>39</v>
      </c>
      <c r="B57" s="10" t="str">
        <f t="shared" si="0"/>
        <v>British Virgin Islands</v>
      </c>
      <c r="C57" s="167" t="str">
        <f t="shared" si="1"/>
        <v>in British Virgin Islands</v>
      </c>
    </row>
    <row r="58" spans="1:3">
      <c r="A58" s="167" t="s">
        <v>40</v>
      </c>
      <c r="B58" s="10" t="str">
        <f t="shared" si="0"/>
        <v>Brunei Darussalam</v>
      </c>
      <c r="C58" s="167" t="str">
        <f t="shared" si="1"/>
        <v>in Brunei Darussalam</v>
      </c>
    </row>
    <row r="59" spans="1:3">
      <c r="A59" s="167" t="s">
        <v>41</v>
      </c>
      <c r="B59" s="10" t="str">
        <f t="shared" si="0"/>
        <v>Bulgaria</v>
      </c>
      <c r="C59" s="167" t="str">
        <f t="shared" si="1"/>
        <v>in Bulgaria</v>
      </c>
    </row>
    <row r="60" spans="1:3">
      <c r="A60" s="167" t="s">
        <v>42</v>
      </c>
      <c r="B60" s="10" t="str">
        <f t="shared" si="0"/>
        <v>Burkina Faso</v>
      </c>
      <c r="C60" s="167" t="str">
        <f t="shared" si="1"/>
        <v>in Burkina Faso</v>
      </c>
    </row>
    <row r="61" spans="1:3">
      <c r="A61" s="167" t="s">
        <v>43</v>
      </c>
      <c r="B61" s="10" t="str">
        <f t="shared" si="0"/>
        <v>Burundi</v>
      </c>
      <c r="C61" s="167" t="str">
        <f t="shared" si="1"/>
        <v>in Burundi</v>
      </c>
    </row>
    <row r="62" spans="1:3">
      <c r="A62" s="167" t="s">
        <v>44</v>
      </c>
      <c r="B62" s="10" t="str">
        <f t="shared" si="0"/>
        <v>Cabo Verde</v>
      </c>
      <c r="C62" s="167" t="str">
        <f t="shared" si="1"/>
        <v>in Cabo Verde</v>
      </c>
    </row>
    <row r="63" spans="1:3">
      <c r="A63" s="167" t="s">
        <v>45</v>
      </c>
      <c r="B63" s="10" t="str">
        <f t="shared" si="0"/>
        <v>Cambodia</v>
      </c>
      <c r="C63" s="167" t="str">
        <f t="shared" si="1"/>
        <v>in Cambodia</v>
      </c>
    </row>
    <row r="64" spans="1:3">
      <c r="A64" s="167" t="s">
        <v>46</v>
      </c>
      <c r="B64" s="10" t="str">
        <f t="shared" si="0"/>
        <v>Cameroon</v>
      </c>
      <c r="C64" s="167" t="str">
        <f t="shared" si="1"/>
        <v>in Cameroon</v>
      </c>
    </row>
    <row r="65" spans="1:3">
      <c r="A65" s="167" t="s">
        <v>47</v>
      </c>
      <c r="B65" s="10" t="str">
        <f t="shared" si="0"/>
        <v>Canada</v>
      </c>
      <c r="C65" s="167" t="str">
        <f t="shared" si="1"/>
        <v>in Canada</v>
      </c>
    </row>
    <row r="66" spans="1:3">
      <c r="A66" s="167" t="s">
        <v>48</v>
      </c>
      <c r="B66" s="10" t="str">
        <f t="shared" si="0"/>
        <v>Cayman Islands</v>
      </c>
      <c r="C66" s="167" t="str">
        <f t="shared" si="1"/>
        <v>in Cayman Islands</v>
      </c>
    </row>
    <row r="67" spans="1:3">
      <c r="A67" s="167" t="s">
        <v>49</v>
      </c>
      <c r="B67" s="10" t="str">
        <f t="shared" si="0"/>
        <v>Central African Republic</v>
      </c>
      <c r="C67" s="167" t="str">
        <f t="shared" si="1"/>
        <v>in Central African Republic</v>
      </c>
    </row>
    <row r="68" spans="1:3">
      <c r="A68" s="167" t="s">
        <v>50</v>
      </c>
      <c r="B68" s="10" t="str">
        <f t="shared" si="0"/>
        <v>Chad</v>
      </c>
      <c r="C68" s="167" t="str">
        <f t="shared" si="1"/>
        <v>in Chad</v>
      </c>
    </row>
    <row r="69" spans="1:3">
      <c r="A69" s="167" t="s">
        <v>51</v>
      </c>
      <c r="B69" s="10" t="str">
        <f t="shared" si="0"/>
        <v>Channel Islands</v>
      </c>
      <c r="C69" s="167" t="str">
        <f t="shared" si="1"/>
        <v>in Channel Islands</v>
      </c>
    </row>
    <row r="70" spans="1:3">
      <c r="A70" s="168" t="s">
        <v>52</v>
      </c>
      <c r="B70" s="10" t="str">
        <f t="shared" si="0"/>
        <v>Chile</v>
      </c>
      <c r="C70" s="167" t="str">
        <f t="shared" si="1"/>
        <v>in Chile</v>
      </c>
    </row>
    <row r="71" spans="1:3">
      <c r="A71" s="167" t="s">
        <v>53</v>
      </c>
      <c r="B71" s="10" t="str">
        <f t="shared" si="0"/>
        <v>China</v>
      </c>
      <c r="C71" s="167" t="str">
        <f t="shared" si="1"/>
        <v>in China</v>
      </c>
    </row>
    <row r="72" spans="1:3">
      <c r="A72" s="167" t="s">
        <v>54</v>
      </c>
      <c r="B72" s="10" t="str">
        <f t="shared" si="0"/>
        <v>China, Hong Kong Special Administrative Region</v>
      </c>
      <c r="C72" s="167" t="str">
        <f t="shared" si="1"/>
        <v>in China, Hong Kong Special Administrative Region</v>
      </c>
    </row>
    <row r="73" spans="1:3" ht="25">
      <c r="A73" s="167" t="s">
        <v>55</v>
      </c>
      <c r="B73" s="10" t="str">
        <f t="shared" si="0"/>
        <v>China, Macao Special Administrative Region</v>
      </c>
      <c r="C73" s="167" t="str">
        <f t="shared" si="1"/>
        <v>in China, Macao Special Administrative Region</v>
      </c>
    </row>
    <row r="74" spans="1:3" ht="25">
      <c r="A74" s="167" t="s">
        <v>56</v>
      </c>
      <c r="B74" s="10" t="str">
        <f t="shared" si="0"/>
        <v>Colombia</v>
      </c>
      <c r="C74" s="167" t="str">
        <f t="shared" si="1"/>
        <v>in Colombia</v>
      </c>
    </row>
    <row r="75" spans="1:3">
      <c r="A75" s="167" t="s">
        <v>57</v>
      </c>
      <c r="B75" s="10" t="str">
        <f t="shared" si="0"/>
        <v>Comoros</v>
      </c>
      <c r="C75" s="167" t="str">
        <f t="shared" si="1"/>
        <v>in Comoros</v>
      </c>
    </row>
    <row r="76" spans="1:3">
      <c r="A76" s="167" t="s">
        <v>58</v>
      </c>
      <c r="B76" s="10" t="str">
        <f t="shared" si="0"/>
        <v>Congo</v>
      </c>
      <c r="C76" s="167" t="str">
        <f t="shared" si="1"/>
        <v>in Congo</v>
      </c>
    </row>
    <row r="77" spans="1:3">
      <c r="A77" s="167" t="s">
        <v>59</v>
      </c>
      <c r="B77" s="10" t="str">
        <f t="shared" si="0"/>
        <v>Cook Islands</v>
      </c>
      <c r="C77" s="167" t="str">
        <f t="shared" si="1"/>
        <v>in Cook Islands</v>
      </c>
    </row>
    <row r="78" spans="1:3">
      <c r="A78" s="167" t="s">
        <v>60</v>
      </c>
      <c r="B78" s="10" t="str">
        <f t="shared" si="0"/>
        <v>Costa Rica</v>
      </c>
      <c r="C78" s="167" t="str">
        <f t="shared" si="1"/>
        <v>in Costa Rica</v>
      </c>
    </row>
    <row r="79" spans="1:3">
      <c r="A79" s="167" t="s">
        <v>61</v>
      </c>
      <c r="B79" s="10" t="str">
        <f t="shared" si="0"/>
        <v>Côte d'Ivoire</v>
      </c>
      <c r="C79" s="167" t="str">
        <f t="shared" si="1"/>
        <v>in Côte d'Ivoire</v>
      </c>
    </row>
    <row r="80" spans="1:3">
      <c r="A80" s="167" t="s">
        <v>62</v>
      </c>
      <c r="B80" s="10" t="str">
        <f t="shared" si="0"/>
        <v>Croatia</v>
      </c>
      <c r="C80" s="167" t="str">
        <f t="shared" si="1"/>
        <v>in Croatia</v>
      </c>
    </row>
    <row r="81" spans="1:3">
      <c r="A81" s="167" t="s">
        <v>63</v>
      </c>
      <c r="B81" s="10" t="str">
        <f t="shared" si="0"/>
        <v>Cuba</v>
      </c>
      <c r="C81" s="167" t="str">
        <f t="shared" si="1"/>
        <v>in Cuba</v>
      </c>
    </row>
    <row r="82" spans="1:3">
      <c r="A82" s="167" t="s">
        <v>64</v>
      </c>
      <c r="B82" s="10" t="str">
        <f t="shared" si="0"/>
        <v>Curaçao</v>
      </c>
      <c r="C82" s="167" t="str">
        <f t="shared" si="1"/>
        <v>in Curaçao</v>
      </c>
    </row>
    <row r="83" spans="1:3">
      <c r="A83" s="167" t="s">
        <v>65</v>
      </c>
      <c r="B83" s="10" t="str">
        <f t="shared" si="0"/>
        <v>Cyprus</v>
      </c>
      <c r="C83" s="167" t="str">
        <f t="shared" si="1"/>
        <v>in Cyprus</v>
      </c>
    </row>
    <row r="84" spans="1:3">
      <c r="A84" s="167" t="s">
        <v>66</v>
      </c>
      <c r="B84" s="10" t="str">
        <f t="shared" si="0"/>
        <v>Czech Republic</v>
      </c>
      <c r="C84" s="167" t="str">
        <f t="shared" si="1"/>
        <v>in Czech Republic</v>
      </c>
    </row>
    <row r="85" spans="1:3">
      <c r="A85" s="167" t="s">
        <v>67</v>
      </c>
      <c r="B85" s="10" t="str">
        <f t="shared" si="0"/>
        <v>Democratic People's Republic of Korea</v>
      </c>
      <c r="C85" s="167" t="str">
        <f t="shared" si="1"/>
        <v>in Democratic People's Republic of Korea</v>
      </c>
    </row>
    <row r="86" spans="1:3" ht="25">
      <c r="A86" s="167" t="s">
        <v>68</v>
      </c>
      <c r="B86" s="10" t="str">
        <f t="shared" si="0"/>
        <v>Democratic Republic of the Congo</v>
      </c>
      <c r="C86" s="167" t="str">
        <f t="shared" si="1"/>
        <v>in Democratic Republic of the Congo</v>
      </c>
    </row>
    <row r="87" spans="1:3" ht="25">
      <c r="A87" s="167" t="s">
        <v>69</v>
      </c>
      <c r="B87" s="10" t="str">
        <f t="shared" si="0"/>
        <v>Denmark</v>
      </c>
      <c r="C87" s="167" t="str">
        <f t="shared" si="1"/>
        <v>in Denmark</v>
      </c>
    </row>
    <row r="88" spans="1:3">
      <c r="A88" s="167" t="s">
        <v>70</v>
      </c>
      <c r="B88" s="10" t="str">
        <f t="shared" si="0"/>
        <v>Djibouti</v>
      </c>
      <c r="C88" s="167" t="str">
        <f t="shared" si="1"/>
        <v>in Djibouti</v>
      </c>
    </row>
    <row r="89" spans="1:3">
      <c r="A89" s="167" t="s">
        <v>71</v>
      </c>
      <c r="B89" s="10" t="str">
        <f t="shared" si="0"/>
        <v>Dominica</v>
      </c>
      <c r="C89" s="167" t="str">
        <f t="shared" si="1"/>
        <v>in Dominica</v>
      </c>
    </row>
    <row r="90" spans="1:3">
      <c r="A90" s="167" t="s">
        <v>72</v>
      </c>
      <c r="B90" s="10" t="str">
        <f t="shared" si="0"/>
        <v>Dominican Republic</v>
      </c>
      <c r="C90" s="167" t="str">
        <f t="shared" si="1"/>
        <v>in Dominican Republic</v>
      </c>
    </row>
    <row r="91" spans="1:3">
      <c r="A91" s="167" t="s">
        <v>73</v>
      </c>
      <c r="B91" s="10" t="str">
        <f t="shared" ref="B91:B154" si="2" xml:space="preserve"> "" &amp; A92</f>
        <v>Ecuador</v>
      </c>
      <c r="C91" s="167" t="str">
        <f t="shared" ref="C91:C154" si="3" xml:space="preserve"> "in " &amp; A92 &amp; ""</f>
        <v>in Ecuador</v>
      </c>
    </row>
    <row r="92" spans="1:3">
      <c r="A92" s="167" t="s">
        <v>74</v>
      </c>
      <c r="B92" s="10" t="str">
        <f t="shared" si="2"/>
        <v>Egypt</v>
      </c>
      <c r="C92" s="167" t="str">
        <f t="shared" si="3"/>
        <v>in Egypt</v>
      </c>
    </row>
    <row r="93" spans="1:3">
      <c r="A93" s="167" t="s">
        <v>75</v>
      </c>
      <c r="B93" s="10" t="str">
        <f t="shared" si="2"/>
        <v>El Salvador</v>
      </c>
      <c r="C93" s="167" t="str">
        <f t="shared" si="3"/>
        <v>in El Salvador</v>
      </c>
    </row>
    <row r="94" spans="1:3">
      <c r="A94" s="167" t="s">
        <v>76</v>
      </c>
      <c r="B94" s="10" t="str">
        <f t="shared" si="2"/>
        <v>Equatorial Guinea</v>
      </c>
      <c r="C94" s="167" t="str">
        <f t="shared" si="3"/>
        <v>in Equatorial Guinea</v>
      </c>
    </row>
    <row r="95" spans="1:3">
      <c r="A95" s="167" t="s">
        <v>77</v>
      </c>
      <c r="B95" s="10" t="str">
        <f t="shared" si="2"/>
        <v>Eritrea</v>
      </c>
      <c r="C95" s="167" t="str">
        <f t="shared" si="3"/>
        <v>in Eritrea</v>
      </c>
    </row>
    <row r="96" spans="1:3">
      <c r="A96" s="167" t="s">
        <v>78</v>
      </c>
      <c r="B96" s="10" t="str">
        <f t="shared" si="2"/>
        <v>Estonia</v>
      </c>
      <c r="C96" s="167" t="str">
        <f t="shared" si="3"/>
        <v>in Estonia</v>
      </c>
    </row>
    <row r="97" spans="1:3">
      <c r="A97" s="167" t="s">
        <v>79</v>
      </c>
      <c r="B97" s="10" t="str">
        <f t="shared" si="2"/>
        <v>Ethiopia</v>
      </c>
      <c r="C97" s="167" t="str">
        <f t="shared" si="3"/>
        <v>in Ethiopia</v>
      </c>
    </row>
    <row r="98" spans="1:3">
      <c r="A98" s="167" t="s">
        <v>80</v>
      </c>
      <c r="B98" s="10" t="str">
        <f t="shared" si="2"/>
        <v>Faeroe Islands</v>
      </c>
      <c r="C98" s="167" t="str">
        <f t="shared" si="3"/>
        <v>in Faeroe Islands</v>
      </c>
    </row>
    <row r="99" spans="1:3">
      <c r="A99" s="167" t="s">
        <v>81</v>
      </c>
      <c r="B99" s="10" t="str">
        <f t="shared" si="2"/>
        <v>Falkland Islands (Malvinas)</v>
      </c>
      <c r="C99" s="167" t="str">
        <f t="shared" si="3"/>
        <v>in Falkland Islands (Malvinas)</v>
      </c>
    </row>
    <row r="100" spans="1:3">
      <c r="A100" s="167" t="s">
        <v>82</v>
      </c>
      <c r="B100" s="10" t="str">
        <f t="shared" si="2"/>
        <v>Fiji</v>
      </c>
      <c r="C100" s="167" t="str">
        <f t="shared" si="3"/>
        <v>in Fiji</v>
      </c>
    </row>
    <row r="101" spans="1:3">
      <c r="A101" s="167" t="s">
        <v>83</v>
      </c>
      <c r="B101" s="10" t="str">
        <f t="shared" si="2"/>
        <v>Finland</v>
      </c>
      <c r="C101" s="167" t="str">
        <f t="shared" si="3"/>
        <v>in Finland</v>
      </c>
    </row>
    <row r="102" spans="1:3">
      <c r="A102" s="167" t="s">
        <v>84</v>
      </c>
      <c r="B102" s="10" t="str">
        <f t="shared" si="2"/>
        <v>France</v>
      </c>
      <c r="C102" s="167" t="str">
        <f t="shared" si="3"/>
        <v>in France</v>
      </c>
    </row>
    <row r="103" spans="1:3">
      <c r="A103" s="167" t="s">
        <v>85</v>
      </c>
      <c r="B103" s="10" t="str">
        <f t="shared" si="2"/>
        <v>French Guiana</v>
      </c>
      <c r="C103" s="167" t="str">
        <f t="shared" si="3"/>
        <v>in French Guiana</v>
      </c>
    </row>
    <row r="104" spans="1:3">
      <c r="A104" s="167" t="s">
        <v>86</v>
      </c>
      <c r="B104" s="10" t="str">
        <f t="shared" si="2"/>
        <v>French Polynesia</v>
      </c>
      <c r="C104" s="167" t="str">
        <f t="shared" si="3"/>
        <v>in French Polynesia</v>
      </c>
    </row>
    <row r="105" spans="1:3">
      <c r="A105" s="167" t="s">
        <v>87</v>
      </c>
      <c r="B105" s="10" t="str">
        <f t="shared" si="2"/>
        <v>Gabon</v>
      </c>
      <c r="C105" s="167" t="str">
        <f t="shared" si="3"/>
        <v>in Gabon</v>
      </c>
    </row>
    <row r="106" spans="1:3">
      <c r="A106" s="167" t="s">
        <v>88</v>
      </c>
      <c r="B106" s="10" t="str">
        <f t="shared" si="2"/>
        <v>Gambia</v>
      </c>
      <c r="C106" s="167" t="str">
        <f t="shared" si="3"/>
        <v>in Gambia</v>
      </c>
    </row>
    <row r="107" spans="1:3">
      <c r="A107" s="167" t="s">
        <v>89</v>
      </c>
      <c r="B107" s="10" t="str">
        <f t="shared" si="2"/>
        <v>Georgia</v>
      </c>
      <c r="C107" s="167" t="str">
        <f t="shared" si="3"/>
        <v>in Georgia</v>
      </c>
    </row>
    <row r="108" spans="1:3">
      <c r="A108" s="167" t="s">
        <v>90</v>
      </c>
      <c r="B108" s="10" t="str">
        <f t="shared" si="2"/>
        <v>Germany</v>
      </c>
      <c r="C108" s="167" t="str">
        <f t="shared" si="3"/>
        <v>in Germany</v>
      </c>
    </row>
    <row r="109" spans="1:3">
      <c r="A109" s="167" t="s">
        <v>91</v>
      </c>
      <c r="B109" s="10" t="str">
        <f t="shared" si="2"/>
        <v>Ghana</v>
      </c>
      <c r="C109" s="167" t="str">
        <f t="shared" si="3"/>
        <v>in Ghana</v>
      </c>
    </row>
    <row r="110" spans="1:3">
      <c r="A110" s="167" t="s">
        <v>92</v>
      </c>
      <c r="B110" s="10" t="str">
        <f t="shared" si="2"/>
        <v>Gibraltar</v>
      </c>
      <c r="C110" s="167" t="str">
        <f t="shared" si="3"/>
        <v>in Gibraltar</v>
      </c>
    </row>
    <row r="111" spans="1:3">
      <c r="A111" s="167" t="s">
        <v>93</v>
      </c>
      <c r="B111" s="10" t="str">
        <f t="shared" si="2"/>
        <v>Greece</v>
      </c>
      <c r="C111" s="167" t="str">
        <f t="shared" si="3"/>
        <v>in Greece</v>
      </c>
    </row>
    <row r="112" spans="1:3">
      <c r="A112" s="167" t="s">
        <v>94</v>
      </c>
      <c r="B112" s="10" t="str">
        <f t="shared" si="2"/>
        <v>Greenland</v>
      </c>
      <c r="C112" s="167" t="str">
        <f t="shared" si="3"/>
        <v>in Greenland</v>
      </c>
    </row>
    <row r="113" spans="1:3">
      <c r="A113" s="167" t="s">
        <v>95</v>
      </c>
      <c r="B113" s="10" t="str">
        <f t="shared" si="2"/>
        <v>Grenada</v>
      </c>
      <c r="C113" s="167" t="str">
        <f t="shared" si="3"/>
        <v>in Grenada</v>
      </c>
    </row>
    <row r="114" spans="1:3">
      <c r="A114" s="167" t="s">
        <v>96</v>
      </c>
      <c r="B114" s="10" t="str">
        <f t="shared" si="2"/>
        <v>Guadeloupe</v>
      </c>
      <c r="C114" s="167" t="str">
        <f t="shared" si="3"/>
        <v>in Guadeloupe</v>
      </c>
    </row>
    <row r="115" spans="1:3">
      <c r="A115" s="167" t="s">
        <v>97</v>
      </c>
      <c r="B115" s="10" t="str">
        <f t="shared" si="2"/>
        <v>Guam</v>
      </c>
      <c r="C115" s="167" t="str">
        <f t="shared" si="3"/>
        <v>in Guam</v>
      </c>
    </row>
    <row r="116" spans="1:3">
      <c r="A116" s="167" t="s">
        <v>98</v>
      </c>
      <c r="B116" s="10" t="str">
        <f t="shared" si="2"/>
        <v>Guatemala</v>
      </c>
      <c r="C116" s="167" t="str">
        <f t="shared" si="3"/>
        <v>in Guatemala</v>
      </c>
    </row>
    <row r="117" spans="1:3">
      <c r="A117" s="167" t="s">
        <v>99</v>
      </c>
      <c r="B117" s="10" t="str">
        <f t="shared" si="2"/>
        <v>Guernsey</v>
      </c>
      <c r="C117" s="167" t="str">
        <f t="shared" si="3"/>
        <v>in Guernsey</v>
      </c>
    </row>
    <row r="118" spans="1:3">
      <c r="A118" s="167" t="s">
        <v>100</v>
      </c>
      <c r="B118" s="10" t="str">
        <f t="shared" si="2"/>
        <v>Guinea</v>
      </c>
      <c r="C118" s="167" t="str">
        <f t="shared" si="3"/>
        <v>in Guinea</v>
      </c>
    </row>
    <row r="119" spans="1:3">
      <c r="A119" s="167" t="s">
        <v>101</v>
      </c>
      <c r="B119" s="10" t="str">
        <f t="shared" si="2"/>
        <v>Guinea-Bissau</v>
      </c>
      <c r="C119" s="167" t="str">
        <f t="shared" si="3"/>
        <v>in Guinea-Bissau</v>
      </c>
    </row>
    <row r="120" spans="1:3">
      <c r="A120" s="167" t="s">
        <v>102</v>
      </c>
      <c r="B120" s="10" t="str">
        <f t="shared" si="2"/>
        <v>Guyana</v>
      </c>
      <c r="C120" s="167" t="str">
        <f t="shared" si="3"/>
        <v>in Guyana</v>
      </c>
    </row>
    <row r="121" spans="1:3">
      <c r="A121" s="167" t="s">
        <v>103</v>
      </c>
      <c r="B121" s="10" t="str">
        <f t="shared" si="2"/>
        <v>Haiti</v>
      </c>
      <c r="C121" s="167" t="str">
        <f t="shared" si="3"/>
        <v>in Haiti</v>
      </c>
    </row>
    <row r="122" spans="1:3">
      <c r="A122" s="167" t="s">
        <v>104</v>
      </c>
      <c r="B122" s="10" t="str">
        <f t="shared" si="2"/>
        <v>Holy See</v>
      </c>
      <c r="C122" s="167" t="str">
        <f t="shared" si="3"/>
        <v>in Holy See</v>
      </c>
    </row>
    <row r="123" spans="1:3">
      <c r="A123" s="167" t="s">
        <v>105</v>
      </c>
      <c r="B123" s="10" t="str">
        <f t="shared" si="2"/>
        <v>Honduras</v>
      </c>
      <c r="C123" s="167" t="str">
        <f t="shared" si="3"/>
        <v>in Honduras</v>
      </c>
    </row>
    <row r="124" spans="1:3">
      <c r="A124" s="167" t="s">
        <v>106</v>
      </c>
      <c r="B124" s="10" t="str">
        <f t="shared" si="2"/>
        <v>Hungary</v>
      </c>
      <c r="C124" s="167" t="str">
        <f t="shared" si="3"/>
        <v>in Hungary</v>
      </c>
    </row>
    <row r="125" spans="1:3">
      <c r="A125" s="167" t="s">
        <v>107</v>
      </c>
      <c r="B125" s="10" t="str">
        <f t="shared" si="2"/>
        <v>Iceland</v>
      </c>
      <c r="C125" s="167" t="str">
        <f t="shared" si="3"/>
        <v>in Iceland</v>
      </c>
    </row>
    <row r="126" spans="1:3">
      <c r="A126" s="167" t="s">
        <v>108</v>
      </c>
      <c r="B126" s="10" t="str">
        <f t="shared" si="2"/>
        <v>India</v>
      </c>
      <c r="C126" s="167" t="str">
        <f t="shared" si="3"/>
        <v>in India</v>
      </c>
    </row>
    <row r="127" spans="1:3">
      <c r="A127" s="167" t="s">
        <v>109</v>
      </c>
      <c r="B127" s="10" t="str">
        <f t="shared" si="2"/>
        <v>Indonesia</v>
      </c>
      <c r="C127" s="167" t="str">
        <f t="shared" si="3"/>
        <v>in Indonesia</v>
      </c>
    </row>
    <row r="128" spans="1:3">
      <c r="A128" s="167" t="s">
        <v>110</v>
      </c>
      <c r="B128" s="10" t="str">
        <f t="shared" si="2"/>
        <v>Iran (Islamic Republic of)</v>
      </c>
      <c r="C128" s="167" t="str">
        <f t="shared" si="3"/>
        <v>in Iran (Islamic Republic of)</v>
      </c>
    </row>
    <row r="129" spans="1:3">
      <c r="A129" s="167" t="s">
        <v>111</v>
      </c>
      <c r="B129" s="10" t="str">
        <f t="shared" si="2"/>
        <v>Iraq</v>
      </c>
      <c r="C129" s="167" t="str">
        <f t="shared" si="3"/>
        <v>in Iraq</v>
      </c>
    </row>
    <row r="130" spans="1:3">
      <c r="A130" s="167" t="s">
        <v>112</v>
      </c>
      <c r="B130" s="10" t="str">
        <f t="shared" si="2"/>
        <v>Ireland</v>
      </c>
      <c r="C130" s="167" t="str">
        <f t="shared" si="3"/>
        <v>in Ireland</v>
      </c>
    </row>
    <row r="131" spans="1:3">
      <c r="A131" s="167" t="s">
        <v>113</v>
      </c>
      <c r="B131" s="10" t="str">
        <f t="shared" si="2"/>
        <v>Isle of Man</v>
      </c>
      <c r="C131" s="167" t="str">
        <f t="shared" si="3"/>
        <v>in Isle of Man</v>
      </c>
    </row>
    <row r="132" spans="1:3">
      <c r="A132" s="167" t="s">
        <v>114</v>
      </c>
      <c r="B132" s="10" t="str">
        <f t="shared" si="2"/>
        <v>Israel</v>
      </c>
      <c r="C132" s="167" t="str">
        <f t="shared" si="3"/>
        <v>in Israel</v>
      </c>
    </row>
    <row r="133" spans="1:3">
      <c r="A133" s="167" t="s">
        <v>115</v>
      </c>
      <c r="B133" s="10" t="str">
        <f t="shared" si="2"/>
        <v>Italy</v>
      </c>
      <c r="C133" s="167" t="str">
        <f t="shared" si="3"/>
        <v>in Italy</v>
      </c>
    </row>
    <row r="134" spans="1:3">
      <c r="A134" s="167" t="s">
        <v>116</v>
      </c>
      <c r="B134" s="10" t="str">
        <f t="shared" si="2"/>
        <v>Jamaica</v>
      </c>
      <c r="C134" s="167" t="str">
        <f t="shared" si="3"/>
        <v>in Jamaica</v>
      </c>
    </row>
    <row r="135" spans="1:3">
      <c r="A135" s="167" t="s">
        <v>117</v>
      </c>
      <c r="B135" s="10" t="str">
        <f t="shared" si="2"/>
        <v>Japan</v>
      </c>
      <c r="C135" s="167" t="str">
        <f t="shared" si="3"/>
        <v>in Japan</v>
      </c>
    </row>
    <row r="136" spans="1:3">
      <c r="A136" s="167" t="s">
        <v>118</v>
      </c>
      <c r="B136" s="10" t="str">
        <f t="shared" si="2"/>
        <v>Jersey</v>
      </c>
      <c r="C136" s="167" t="str">
        <f t="shared" si="3"/>
        <v>in Jersey</v>
      </c>
    </row>
    <row r="137" spans="1:3">
      <c r="A137" s="168" t="s">
        <v>119</v>
      </c>
      <c r="B137" s="10" t="str">
        <f t="shared" si="2"/>
        <v>Jordan</v>
      </c>
      <c r="C137" s="167" t="str">
        <f t="shared" si="3"/>
        <v>in Jordan</v>
      </c>
    </row>
    <row r="138" spans="1:3">
      <c r="A138" s="167" t="s">
        <v>120</v>
      </c>
      <c r="B138" s="10" t="str">
        <f t="shared" si="2"/>
        <v>Kazakhstan</v>
      </c>
      <c r="C138" s="167" t="str">
        <f t="shared" si="3"/>
        <v>in Kazakhstan</v>
      </c>
    </row>
    <row r="139" spans="1:3">
      <c r="A139" s="167" t="s">
        <v>121</v>
      </c>
      <c r="B139" s="10" t="str">
        <f t="shared" si="2"/>
        <v>Kenya</v>
      </c>
      <c r="C139" s="167" t="str">
        <f t="shared" si="3"/>
        <v>in Kenya</v>
      </c>
    </row>
    <row r="140" spans="1:3">
      <c r="A140" s="167" t="s">
        <v>122</v>
      </c>
      <c r="B140" s="10" t="str">
        <f t="shared" si="2"/>
        <v>Kiribati</v>
      </c>
      <c r="C140" s="167" t="str">
        <f t="shared" si="3"/>
        <v>in Kiribati</v>
      </c>
    </row>
    <row r="141" spans="1:3">
      <c r="A141" s="167" t="s">
        <v>123</v>
      </c>
      <c r="B141" s="10" t="str">
        <f t="shared" si="2"/>
        <v>Kuwait</v>
      </c>
      <c r="C141" s="167" t="str">
        <f t="shared" si="3"/>
        <v>in Kuwait</v>
      </c>
    </row>
    <row r="142" spans="1:3">
      <c r="A142" s="167" t="s">
        <v>124</v>
      </c>
      <c r="B142" s="10" t="str">
        <f t="shared" si="2"/>
        <v>Kyrgyzstan</v>
      </c>
      <c r="C142" s="167" t="str">
        <f t="shared" si="3"/>
        <v>in Kyrgyzstan</v>
      </c>
    </row>
    <row r="143" spans="1:3">
      <c r="A143" s="167" t="s">
        <v>125</v>
      </c>
      <c r="B143" s="10" t="str">
        <f t="shared" si="2"/>
        <v>Lao People's Democratic Republic</v>
      </c>
      <c r="C143" s="167" t="str">
        <f t="shared" si="3"/>
        <v>in Lao People's Democratic Republic</v>
      </c>
    </row>
    <row r="144" spans="1:3" ht="25">
      <c r="A144" s="167" t="s">
        <v>126</v>
      </c>
      <c r="B144" s="10" t="str">
        <f t="shared" si="2"/>
        <v>Latvia</v>
      </c>
      <c r="C144" s="167" t="str">
        <f t="shared" si="3"/>
        <v>in Latvia</v>
      </c>
    </row>
    <row r="145" spans="1:3">
      <c r="A145" s="167" t="s">
        <v>127</v>
      </c>
      <c r="B145" s="10" t="str">
        <f t="shared" si="2"/>
        <v>Lebanon</v>
      </c>
      <c r="C145" s="167" t="str">
        <f t="shared" si="3"/>
        <v>in Lebanon</v>
      </c>
    </row>
    <row r="146" spans="1:3">
      <c r="A146" s="167" t="s">
        <v>128</v>
      </c>
      <c r="B146" s="10" t="str">
        <f t="shared" si="2"/>
        <v>Lesotho</v>
      </c>
      <c r="C146" s="167" t="str">
        <f t="shared" si="3"/>
        <v>in Lesotho</v>
      </c>
    </row>
    <row r="147" spans="1:3">
      <c r="A147" s="167" t="s">
        <v>129</v>
      </c>
      <c r="B147" s="10" t="str">
        <f t="shared" si="2"/>
        <v>Liberia</v>
      </c>
      <c r="C147" s="167" t="str">
        <f t="shared" si="3"/>
        <v>in Liberia</v>
      </c>
    </row>
    <row r="148" spans="1:3">
      <c r="A148" s="167" t="s">
        <v>130</v>
      </c>
      <c r="B148" s="10" t="str">
        <f t="shared" si="2"/>
        <v>Libya</v>
      </c>
      <c r="C148" s="167" t="str">
        <f t="shared" si="3"/>
        <v>in Libya</v>
      </c>
    </row>
    <row r="149" spans="1:3">
      <c r="A149" s="167" t="s">
        <v>131</v>
      </c>
      <c r="B149" s="10" t="str">
        <f t="shared" si="2"/>
        <v>Liechtenstein</v>
      </c>
      <c r="C149" s="167" t="str">
        <f t="shared" si="3"/>
        <v>in Liechtenstein</v>
      </c>
    </row>
    <row r="150" spans="1:3">
      <c r="A150" s="167" t="s">
        <v>132</v>
      </c>
      <c r="B150" s="10" t="str">
        <f t="shared" si="2"/>
        <v>Lithuania</v>
      </c>
      <c r="C150" s="167" t="str">
        <f t="shared" si="3"/>
        <v>in Lithuania</v>
      </c>
    </row>
    <row r="151" spans="1:3">
      <c r="A151" s="167" t="s">
        <v>133</v>
      </c>
      <c r="B151" s="10" t="str">
        <f t="shared" si="2"/>
        <v>Luxembourg</v>
      </c>
      <c r="C151" s="167" t="str">
        <f t="shared" si="3"/>
        <v>in Luxembourg</v>
      </c>
    </row>
    <row r="152" spans="1:3">
      <c r="A152" s="167" t="s">
        <v>134</v>
      </c>
      <c r="B152" s="10" t="str">
        <f t="shared" si="2"/>
        <v>Madagascar</v>
      </c>
      <c r="C152" s="167" t="str">
        <f t="shared" si="3"/>
        <v>in Madagascar</v>
      </c>
    </row>
    <row r="153" spans="1:3">
      <c r="A153" s="167" t="s">
        <v>135</v>
      </c>
      <c r="B153" s="10" t="str">
        <f t="shared" si="2"/>
        <v>Malawi</v>
      </c>
      <c r="C153" s="167" t="str">
        <f t="shared" si="3"/>
        <v>in Malawi</v>
      </c>
    </row>
    <row r="154" spans="1:3">
      <c r="A154" s="167" t="s">
        <v>136</v>
      </c>
      <c r="B154" s="10" t="str">
        <f t="shared" si="2"/>
        <v>Malaysia</v>
      </c>
      <c r="C154" s="167" t="str">
        <f t="shared" si="3"/>
        <v>in Malaysia</v>
      </c>
    </row>
    <row r="155" spans="1:3">
      <c r="A155" s="167" t="s">
        <v>137</v>
      </c>
      <c r="B155" s="10" t="str">
        <f t="shared" ref="B155:B218" si="4" xml:space="preserve"> "" &amp; A156</f>
        <v>Maldives</v>
      </c>
      <c r="C155" s="167" t="str">
        <f t="shared" ref="C155:C218" si="5" xml:space="preserve"> "in " &amp; A156 &amp; ""</f>
        <v>in Maldives</v>
      </c>
    </row>
    <row r="156" spans="1:3">
      <c r="A156" s="167" t="s">
        <v>138</v>
      </c>
      <c r="B156" s="10" t="str">
        <f t="shared" si="4"/>
        <v>Mali</v>
      </c>
      <c r="C156" s="167" t="str">
        <f t="shared" si="5"/>
        <v>in Mali</v>
      </c>
    </row>
    <row r="157" spans="1:3">
      <c r="A157" s="167" t="s">
        <v>139</v>
      </c>
      <c r="B157" s="10" t="str">
        <f t="shared" si="4"/>
        <v>Malta</v>
      </c>
      <c r="C157" s="167" t="str">
        <f t="shared" si="5"/>
        <v>in Malta</v>
      </c>
    </row>
    <row r="158" spans="1:3">
      <c r="A158" s="167" t="s">
        <v>140</v>
      </c>
      <c r="B158" s="10" t="str">
        <f t="shared" si="4"/>
        <v>Marshall Islands</v>
      </c>
      <c r="C158" s="167" t="str">
        <f t="shared" si="5"/>
        <v>in Marshall Islands</v>
      </c>
    </row>
    <row r="159" spans="1:3">
      <c r="A159" s="167" t="s">
        <v>141</v>
      </c>
      <c r="B159" s="10" t="str">
        <f t="shared" si="4"/>
        <v>Martinique</v>
      </c>
      <c r="C159" s="167" t="str">
        <f t="shared" si="5"/>
        <v>in Martinique</v>
      </c>
    </row>
    <row r="160" spans="1:3">
      <c r="A160" s="167" t="s">
        <v>142</v>
      </c>
      <c r="B160" s="10" t="str">
        <f t="shared" si="4"/>
        <v>Mauritania</v>
      </c>
      <c r="C160" s="167" t="str">
        <f t="shared" si="5"/>
        <v>in Mauritania</v>
      </c>
    </row>
    <row r="161" spans="1:3">
      <c r="A161" s="167" t="s">
        <v>143</v>
      </c>
      <c r="B161" s="10" t="str">
        <f t="shared" si="4"/>
        <v>Mauritius</v>
      </c>
      <c r="C161" s="167" t="str">
        <f t="shared" si="5"/>
        <v>in Mauritius</v>
      </c>
    </row>
    <row r="162" spans="1:3">
      <c r="A162" s="167" t="s">
        <v>144</v>
      </c>
      <c r="B162" s="10" t="str">
        <f t="shared" si="4"/>
        <v>Mayotte</v>
      </c>
      <c r="C162" s="167" t="str">
        <f t="shared" si="5"/>
        <v>in Mayotte</v>
      </c>
    </row>
    <row r="163" spans="1:3">
      <c r="A163" s="168" t="s">
        <v>145</v>
      </c>
      <c r="B163" s="10" t="str">
        <f t="shared" si="4"/>
        <v>Mexico</v>
      </c>
      <c r="C163" s="167" t="str">
        <f t="shared" si="5"/>
        <v>in Mexico</v>
      </c>
    </row>
    <row r="164" spans="1:3">
      <c r="A164" s="167" t="s">
        <v>146</v>
      </c>
      <c r="B164" s="10" t="str">
        <f t="shared" si="4"/>
        <v>Micronesia (Federated States of)</v>
      </c>
      <c r="C164" s="167" t="str">
        <f t="shared" si="5"/>
        <v>in Micronesia (Federated States of)</v>
      </c>
    </row>
    <row r="165" spans="1:3">
      <c r="A165" s="167" t="s">
        <v>147</v>
      </c>
      <c r="B165" s="10" t="str">
        <f t="shared" si="4"/>
        <v>Monaco</v>
      </c>
      <c r="C165" s="167" t="str">
        <f t="shared" si="5"/>
        <v>in Monaco</v>
      </c>
    </row>
    <row r="166" spans="1:3">
      <c r="A166" s="167" t="s">
        <v>148</v>
      </c>
      <c r="B166" s="10" t="str">
        <f t="shared" si="4"/>
        <v>Mongolia</v>
      </c>
      <c r="C166" s="167" t="str">
        <f t="shared" si="5"/>
        <v>in Mongolia</v>
      </c>
    </row>
    <row r="167" spans="1:3">
      <c r="A167" s="167" t="s">
        <v>149</v>
      </c>
      <c r="B167" s="10" t="str">
        <f t="shared" si="4"/>
        <v>Montenegro</v>
      </c>
      <c r="C167" s="167" t="str">
        <f t="shared" si="5"/>
        <v>in Montenegro</v>
      </c>
    </row>
    <row r="168" spans="1:3">
      <c r="A168" s="167" t="s">
        <v>150</v>
      </c>
      <c r="B168" s="10" t="str">
        <f t="shared" si="4"/>
        <v>Montserrat</v>
      </c>
      <c r="C168" s="167" t="str">
        <f t="shared" si="5"/>
        <v>in Montserrat</v>
      </c>
    </row>
    <row r="169" spans="1:3">
      <c r="A169" s="167" t="s">
        <v>151</v>
      </c>
      <c r="B169" s="10" t="str">
        <f t="shared" si="4"/>
        <v>Morocco</v>
      </c>
      <c r="C169" s="167" t="str">
        <f t="shared" si="5"/>
        <v>in Morocco</v>
      </c>
    </row>
    <row r="170" spans="1:3">
      <c r="A170" s="167" t="s">
        <v>152</v>
      </c>
      <c r="B170" s="10" t="str">
        <f t="shared" si="4"/>
        <v>Mozambique</v>
      </c>
      <c r="C170" s="167" t="str">
        <f t="shared" si="5"/>
        <v>in Mozambique</v>
      </c>
    </row>
    <row r="171" spans="1:3">
      <c r="A171" s="167" t="s">
        <v>153</v>
      </c>
      <c r="B171" s="10" t="str">
        <f t="shared" si="4"/>
        <v>Myanmar</v>
      </c>
      <c r="C171" s="167" t="str">
        <f t="shared" si="5"/>
        <v>in Myanmar</v>
      </c>
    </row>
    <row r="172" spans="1:3">
      <c r="A172" s="167" t="s">
        <v>154</v>
      </c>
      <c r="B172" s="10" t="str">
        <f t="shared" si="4"/>
        <v>Namibia</v>
      </c>
      <c r="C172" s="167" t="str">
        <f t="shared" si="5"/>
        <v>in Namibia</v>
      </c>
    </row>
    <row r="173" spans="1:3">
      <c r="A173" s="167" t="s">
        <v>155</v>
      </c>
      <c r="B173" s="10" t="str">
        <f t="shared" si="4"/>
        <v>Nauru</v>
      </c>
      <c r="C173" s="167" t="str">
        <f t="shared" si="5"/>
        <v>in Nauru</v>
      </c>
    </row>
    <row r="174" spans="1:3">
      <c r="A174" s="167" t="s">
        <v>156</v>
      </c>
      <c r="B174" s="10" t="str">
        <f t="shared" si="4"/>
        <v>Nepal</v>
      </c>
      <c r="C174" s="167" t="str">
        <f t="shared" si="5"/>
        <v>in Nepal</v>
      </c>
    </row>
    <row r="175" spans="1:3">
      <c r="A175" s="167" t="s">
        <v>157</v>
      </c>
      <c r="B175" s="10" t="str">
        <f t="shared" si="4"/>
        <v>Netherlands</v>
      </c>
      <c r="C175" s="167" t="str">
        <f t="shared" si="5"/>
        <v>in Netherlands</v>
      </c>
    </row>
    <row r="176" spans="1:3">
      <c r="A176" s="167" t="s">
        <v>158</v>
      </c>
      <c r="B176" s="10" t="str">
        <f t="shared" si="4"/>
        <v>New Caledonia</v>
      </c>
      <c r="C176" s="167" t="str">
        <f t="shared" si="5"/>
        <v>in New Caledonia</v>
      </c>
    </row>
    <row r="177" spans="1:3">
      <c r="A177" s="167" t="s">
        <v>159</v>
      </c>
      <c r="B177" s="10" t="str">
        <f t="shared" si="4"/>
        <v>New Zealand</v>
      </c>
      <c r="C177" s="167" t="str">
        <f t="shared" si="5"/>
        <v>in New Zealand</v>
      </c>
    </row>
    <row r="178" spans="1:3">
      <c r="A178" s="167" t="s">
        <v>160</v>
      </c>
      <c r="B178" s="10" t="str">
        <f t="shared" si="4"/>
        <v>Nicaragua</v>
      </c>
      <c r="C178" s="167" t="str">
        <f t="shared" si="5"/>
        <v>in Nicaragua</v>
      </c>
    </row>
    <row r="179" spans="1:3">
      <c r="A179" s="167" t="s">
        <v>161</v>
      </c>
      <c r="B179" s="10" t="str">
        <f t="shared" si="4"/>
        <v>Niger</v>
      </c>
      <c r="C179" s="167" t="str">
        <f t="shared" si="5"/>
        <v>in Niger</v>
      </c>
    </row>
    <row r="180" spans="1:3">
      <c r="A180" s="167" t="s">
        <v>162</v>
      </c>
      <c r="B180" s="10" t="str">
        <f t="shared" si="4"/>
        <v>Nigeria</v>
      </c>
      <c r="C180" s="167" t="str">
        <f t="shared" si="5"/>
        <v>in Nigeria</v>
      </c>
    </row>
    <row r="181" spans="1:3">
      <c r="A181" s="167" t="s">
        <v>163</v>
      </c>
      <c r="B181" s="10" t="str">
        <f t="shared" si="4"/>
        <v>Niue</v>
      </c>
      <c r="C181" s="167" t="str">
        <f t="shared" si="5"/>
        <v>in Niue</v>
      </c>
    </row>
    <row r="182" spans="1:3">
      <c r="A182" s="167" t="s">
        <v>164</v>
      </c>
      <c r="B182" s="10" t="str">
        <f t="shared" si="4"/>
        <v>Norfolk Island</v>
      </c>
      <c r="C182" s="167" t="str">
        <f t="shared" si="5"/>
        <v>in Norfolk Island</v>
      </c>
    </row>
    <row r="183" spans="1:3">
      <c r="A183" s="167" t="s">
        <v>165</v>
      </c>
      <c r="B183" s="10" t="str">
        <f t="shared" si="4"/>
        <v>Northern Mariana Islands</v>
      </c>
      <c r="C183" s="167" t="str">
        <f t="shared" si="5"/>
        <v>in Northern Mariana Islands</v>
      </c>
    </row>
    <row r="184" spans="1:3">
      <c r="A184" s="167" t="s">
        <v>166</v>
      </c>
      <c r="B184" s="10" t="str">
        <f t="shared" si="4"/>
        <v>Norway</v>
      </c>
      <c r="C184" s="167" t="str">
        <f t="shared" si="5"/>
        <v>in Norway</v>
      </c>
    </row>
    <row r="185" spans="1:3">
      <c r="A185" s="167" t="s">
        <v>167</v>
      </c>
      <c r="B185" s="10" t="str">
        <f t="shared" si="4"/>
        <v>Oman</v>
      </c>
      <c r="C185" s="167" t="str">
        <f t="shared" si="5"/>
        <v>in Oman</v>
      </c>
    </row>
    <row r="186" spans="1:3">
      <c r="A186" s="167" t="s">
        <v>168</v>
      </c>
      <c r="B186" s="10" t="str">
        <f t="shared" si="4"/>
        <v>Pakistan</v>
      </c>
      <c r="C186" s="167" t="str">
        <f t="shared" si="5"/>
        <v>in Pakistan</v>
      </c>
    </row>
    <row r="187" spans="1:3">
      <c r="A187" s="167" t="s">
        <v>169</v>
      </c>
      <c r="B187" s="10" t="str">
        <f t="shared" si="4"/>
        <v>Palau</v>
      </c>
      <c r="C187" s="167" t="str">
        <f t="shared" si="5"/>
        <v>in Palau</v>
      </c>
    </row>
    <row r="188" spans="1:3">
      <c r="A188" s="167" t="s">
        <v>170</v>
      </c>
      <c r="B188" s="10" t="str">
        <f t="shared" si="4"/>
        <v>Panama</v>
      </c>
      <c r="C188" s="167" t="str">
        <f t="shared" si="5"/>
        <v>in Panama</v>
      </c>
    </row>
    <row r="189" spans="1:3">
      <c r="A189" s="167" t="s">
        <v>171</v>
      </c>
      <c r="B189" s="10" t="str">
        <f t="shared" si="4"/>
        <v>Papua New Guinea</v>
      </c>
      <c r="C189" s="167" t="str">
        <f t="shared" si="5"/>
        <v>in Papua New Guinea</v>
      </c>
    </row>
    <row r="190" spans="1:3">
      <c r="A190" s="167" t="s">
        <v>172</v>
      </c>
      <c r="B190" s="10" t="str">
        <f t="shared" si="4"/>
        <v>Paraguay</v>
      </c>
      <c r="C190" s="167" t="str">
        <f t="shared" si="5"/>
        <v>in Paraguay</v>
      </c>
    </row>
    <row r="191" spans="1:3">
      <c r="A191" s="167" t="s">
        <v>173</v>
      </c>
      <c r="B191" s="10" t="str">
        <f t="shared" si="4"/>
        <v>Peru</v>
      </c>
      <c r="C191" s="167" t="str">
        <f t="shared" si="5"/>
        <v>in Peru</v>
      </c>
    </row>
    <row r="192" spans="1:3">
      <c r="A192" s="167" t="s">
        <v>174</v>
      </c>
      <c r="B192" s="10" t="str">
        <f t="shared" si="4"/>
        <v>Philippines</v>
      </c>
      <c r="C192" s="167" t="str">
        <f t="shared" si="5"/>
        <v>in Philippines</v>
      </c>
    </row>
    <row r="193" spans="1:3">
      <c r="A193" s="167" t="s">
        <v>175</v>
      </c>
      <c r="B193" s="10" t="str">
        <f t="shared" si="4"/>
        <v>Pitcairn</v>
      </c>
      <c r="C193" s="167" t="str">
        <f t="shared" si="5"/>
        <v>in Pitcairn</v>
      </c>
    </row>
    <row r="194" spans="1:3">
      <c r="A194" s="167" t="s">
        <v>176</v>
      </c>
      <c r="B194" s="10" t="str">
        <f t="shared" si="4"/>
        <v>Poland</v>
      </c>
      <c r="C194" s="167" t="str">
        <f t="shared" si="5"/>
        <v>in Poland</v>
      </c>
    </row>
    <row r="195" spans="1:3">
      <c r="A195" s="167" t="s">
        <v>177</v>
      </c>
      <c r="B195" s="10" t="str">
        <f t="shared" si="4"/>
        <v>Portugal</v>
      </c>
      <c r="C195" s="167" t="str">
        <f t="shared" si="5"/>
        <v>in Portugal</v>
      </c>
    </row>
    <row r="196" spans="1:3">
      <c r="A196" s="167" t="s">
        <v>178</v>
      </c>
      <c r="B196" s="10" t="str">
        <f t="shared" si="4"/>
        <v>Puerto Rico</v>
      </c>
      <c r="C196" s="167" t="str">
        <f t="shared" si="5"/>
        <v>in Puerto Rico</v>
      </c>
    </row>
    <row r="197" spans="1:3">
      <c r="A197" s="167" t="s">
        <v>179</v>
      </c>
      <c r="B197" s="10" t="str">
        <f t="shared" si="4"/>
        <v>Qatar</v>
      </c>
      <c r="C197" s="167" t="str">
        <f t="shared" si="5"/>
        <v>in Qatar</v>
      </c>
    </row>
    <row r="198" spans="1:3">
      <c r="A198" s="167" t="s">
        <v>180</v>
      </c>
      <c r="B198" s="10" t="str">
        <f t="shared" si="4"/>
        <v>Republic of Korea</v>
      </c>
      <c r="C198" s="167" t="str">
        <f t="shared" si="5"/>
        <v>in Republic of Korea</v>
      </c>
    </row>
    <row r="199" spans="1:3">
      <c r="A199" s="167" t="s">
        <v>181</v>
      </c>
      <c r="B199" s="10" t="str">
        <f t="shared" si="4"/>
        <v>Republic of Moldova</v>
      </c>
      <c r="C199" s="167" t="str">
        <f t="shared" si="5"/>
        <v>in Republic of Moldova</v>
      </c>
    </row>
    <row r="200" spans="1:3">
      <c r="A200" s="167" t="s">
        <v>182</v>
      </c>
      <c r="B200" s="10" t="str">
        <f t="shared" si="4"/>
        <v>Réunion</v>
      </c>
      <c r="C200" s="167" t="str">
        <f t="shared" si="5"/>
        <v>in Réunion</v>
      </c>
    </row>
    <row r="201" spans="1:3">
      <c r="A201" s="167" t="s">
        <v>183</v>
      </c>
      <c r="B201" s="10" t="str">
        <f t="shared" si="4"/>
        <v>Romania</v>
      </c>
      <c r="C201" s="167" t="str">
        <f t="shared" si="5"/>
        <v>in Romania</v>
      </c>
    </row>
    <row r="202" spans="1:3">
      <c r="A202" s="167" t="s">
        <v>184</v>
      </c>
      <c r="B202" s="10" t="str">
        <f t="shared" si="4"/>
        <v>Russian Federation</v>
      </c>
      <c r="C202" s="167" t="str">
        <f t="shared" si="5"/>
        <v>in Russian Federation</v>
      </c>
    </row>
    <row r="203" spans="1:3">
      <c r="A203" s="167" t="s">
        <v>185</v>
      </c>
      <c r="B203" s="10" t="str">
        <f t="shared" si="4"/>
        <v>Rwanda</v>
      </c>
      <c r="C203" s="167" t="str">
        <f t="shared" si="5"/>
        <v>in Rwanda</v>
      </c>
    </row>
    <row r="204" spans="1:3">
      <c r="A204" s="167" t="s">
        <v>186</v>
      </c>
      <c r="B204" s="10" t="str">
        <f t="shared" si="4"/>
        <v>Saint Barthélemy</v>
      </c>
      <c r="C204" s="167" t="str">
        <f t="shared" si="5"/>
        <v>in Saint Barthélemy</v>
      </c>
    </row>
    <row r="205" spans="1:3">
      <c r="A205" s="167" t="s">
        <v>187</v>
      </c>
      <c r="B205" s="10" t="str">
        <f t="shared" si="4"/>
        <v>Saint Helena</v>
      </c>
      <c r="C205" s="167" t="str">
        <f t="shared" si="5"/>
        <v>in Saint Helena</v>
      </c>
    </row>
    <row r="206" spans="1:3">
      <c r="A206" s="167" t="s">
        <v>188</v>
      </c>
      <c r="B206" s="10" t="str">
        <f t="shared" si="4"/>
        <v>Saint Kitts and Nevis</v>
      </c>
      <c r="C206" s="167" t="str">
        <f t="shared" si="5"/>
        <v>in Saint Kitts and Nevis</v>
      </c>
    </row>
    <row r="207" spans="1:3">
      <c r="A207" s="167" t="s">
        <v>189</v>
      </c>
      <c r="B207" s="10" t="str">
        <f t="shared" si="4"/>
        <v>Saint Lucia</v>
      </c>
      <c r="C207" s="167" t="str">
        <f t="shared" si="5"/>
        <v>in Saint Lucia</v>
      </c>
    </row>
    <row r="208" spans="1:3">
      <c r="A208" s="167" t="s">
        <v>190</v>
      </c>
      <c r="B208" s="10" t="str">
        <f t="shared" si="4"/>
        <v>Saint Martin (French part)</v>
      </c>
      <c r="C208" s="167" t="str">
        <f t="shared" si="5"/>
        <v>in Saint Martin (French part)</v>
      </c>
    </row>
    <row r="209" spans="1:3">
      <c r="A209" s="168" t="s">
        <v>191</v>
      </c>
      <c r="B209" s="10" t="str">
        <f t="shared" si="4"/>
        <v>Saint Pierre and Miquelon</v>
      </c>
      <c r="C209" s="167" t="str">
        <f t="shared" si="5"/>
        <v>in Saint Pierre and Miquelon</v>
      </c>
    </row>
    <row r="210" spans="1:3">
      <c r="A210" s="167" t="s">
        <v>192</v>
      </c>
      <c r="B210" s="10" t="str">
        <f t="shared" si="4"/>
        <v>Saint Vincent and the Grenadines</v>
      </c>
      <c r="C210" s="167" t="str">
        <f t="shared" si="5"/>
        <v>in Saint Vincent and the Grenadines</v>
      </c>
    </row>
    <row r="211" spans="1:3">
      <c r="A211" s="167" t="s">
        <v>193</v>
      </c>
      <c r="B211" s="10" t="str">
        <f t="shared" si="4"/>
        <v>Samoa</v>
      </c>
      <c r="C211" s="167" t="str">
        <f t="shared" si="5"/>
        <v>in Samoa</v>
      </c>
    </row>
    <row r="212" spans="1:3">
      <c r="A212" s="167" t="s">
        <v>194</v>
      </c>
      <c r="B212" s="10" t="str">
        <f t="shared" si="4"/>
        <v>San Marino</v>
      </c>
      <c r="C212" s="167" t="str">
        <f t="shared" si="5"/>
        <v>in San Marino</v>
      </c>
    </row>
    <row r="213" spans="1:3">
      <c r="A213" s="167" t="s">
        <v>195</v>
      </c>
      <c r="B213" s="10" t="str">
        <f t="shared" si="4"/>
        <v>Sao Tome and Principe</v>
      </c>
      <c r="C213" s="167" t="str">
        <f t="shared" si="5"/>
        <v>in Sao Tome and Principe</v>
      </c>
    </row>
    <row r="214" spans="1:3">
      <c r="A214" s="167" t="s">
        <v>196</v>
      </c>
      <c r="B214" s="10" t="str">
        <f t="shared" si="4"/>
        <v>Sark</v>
      </c>
      <c r="C214" s="167" t="str">
        <f t="shared" si="5"/>
        <v>in Sark</v>
      </c>
    </row>
    <row r="215" spans="1:3">
      <c r="A215" s="167" t="s">
        <v>197</v>
      </c>
      <c r="B215" s="10" t="str">
        <f t="shared" si="4"/>
        <v>Saudi Arabia</v>
      </c>
      <c r="C215" s="167" t="str">
        <f t="shared" si="5"/>
        <v>in Saudi Arabia</v>
      </c>
    </row>
    <row r="216" spans="1:3">
      <c r="A216" s="167" t="s">
        <v>198</v>
      </c>
      <c r="B216" s="10" t="str">
        <f t="shared" si="4"/>
        <v>Senegal</v>
      </c>
      <c r="C216" s="167" t="str">
        <f t="shared" si="5"/>
        <v>in Senegal</v>
      </c>
    </row>
    <row r="217" spans="1:3">
      <c r="A217" s="167" t="s">
        <v>199</v>
      </c>
      <c r="B217" s="10" t="str">
        <f t="shared" si="4"/>
        <v>Serbia</v>
      </c>
      <c r="C217" s="167" t="str">
        <f t="shared" si="5"/>
        <v>in Serbia</v>
      </c>
    </row>
    <row r="218" spans="1:3">
      <c r="A218" s="167" t="s">
        <v>200</v>
      </c>
      <c r="B218" s="10" t="str">
        <f t="shared" si="4"/>
        <v>Seychelles</v>
      </c>
      <c r="C218" s="167" t="str">
        <f t="shared" si="5"/>
        <v>in Seychelles</v>
      </c>
    </row>
    <row r="219" spans="1:3">
      <c r="A219" s="167" t="s">
        <v>201</v>
      </c>
      <c r="B219" s="10" t="str">
        <f t="shared" ref="B219:B267" si="6" xml:space="preserve"> "" &amp; A220</f>
        <v>Sierra Leone</v>
      </c>
      <c r="C219" s="167" t="str">
        <f t="shared" ref="C219:C267" si="7" xml:space="preserve"> "in " &amp; A220 &amp; ""</f>
        <v>in Sierra Leone</v>
      </c>
    </row>
    <row r="220" spans="1:3">
      <c r="A220" s="167" t="s">
        <v>202</v>
      </c>
      <c r="B220" s="10" t="str">
        <f t="shared" si="6"/>
        <v>Singapore</v>
      </c>
      <c r="C220" s="167" t="str">
        <f t="shared" si="7"/>
        <v>in Singapore</v>
      </c>
    </row>
    <row r="221" spans="1:3">
      <c r="A221" s="167" t="s">
        <v>203</v>
      </c>
      <c r="B221" s="10" t="str">
        <f t="shared" si="6"/>
        <v>Sint Maarten (Dutch part)</v>
      </c>
      <c r="C221" s="167" t="str">
        <f t="shared" si="7"/>
        <v>in Sint Maarten (Dutch part)</v>
      </c>
    </row>
    <row r="222" spans="1:3">
      <c r="A222" s="168" t="s">
        <v>204</v>
      </c>
      <c r="B222" s="10" t="str">
        <f t="shared" si="6"/>
        <v>Slovakia</v>
      </c>
      <c r="C222" s="167" t="str">
        <f t="shared" si="7"/>
        <v>in Slovakia</v>
      </c>
    </row>
    <row r="223" spans="1:3">
      <c r="A223" s="167" t="s">
        <v>205</v>
      </c>
      <c r="B223" s="10" t="str">
        <f t="shared" si="6"/>
        <v>Slovenia</v>
      </c>
      <c r="C223" s="167" t="str">
        <f t="shared" si="7"/>
        <v>in Slovenia</v>
      </c>
    </row>
    <row r="224" spans="1:3">
      <c r="A224" s="167" t="s">
        <v>206</v>
      </c>
      <c r="B224" s="10" t="str">
        <f t="shared" si="6"/>
        <v>Solomon Islands</v>
      </c>
      <c r="C224" s="167" t="str">
        <f t="shared" si="7"/>
        <v>in Solomon Islands</v>
      </c>
    </row>
    <row r="225" spans="1:3">
      <c r="A225" s="167" t="s">
        <v>207</v>
      </c>
      <c r="B225" s="10" t="str">
        <f t="shared" si="6"/>
        <v>Somalia</v>
      </c>
      <c r="C225" s="167" t="str">
        <f t="shared" si="7"/>
        <v>in Somalia</v>
      </c>
    </row>
    <row r="226" spans="1:3">
      <c r="A226" s="167" t="s">
        <v>208</v>
      </c>
      <c r="B226" s="10" t="str">
        <f t="shared" si="6"/>
        <v>South Africa</v>
      </c>
      <c r="C226" s="167" t="str">
        <f t="shared" si="7"/>
        <v>in South Africa</v>
      </c>
    </row>
    <row r="227" spans="1:3">
      <c r="A227" s="167" t="s">
        <v>209</v>
      </c>
      <c r="B227" s="10" t="str">
        <f t="shared" si="6"/>
        <v>South Sudan</v>
      </c>
      <c r="C227" s="167" t="str">
        <f t="shared" si="7"/>
        <v>in South Sudan</v>
      </c>
    </row>
    <row r="228" spans="1:3">
      <c r="A228" s="167" t="s">
        <v>210</v>
      </c>
      <c r="B228" s="10" t="str">
        <f t="shared" si="6"/>
        <v>Spain</v>
      </c>
      <c r="C228" s="167" t="str">
        <f t="shared" si="7"/>
        <v>in Spain</v>
      </c>
    </row>
    <row r="229" spans="1:3">
      <c r="A229" s="167" t="s">
        <v>211</v>
      </c>
      <c r="B229" s="10" t="str">
        <f t="shared" si="6"/>
        <v>Sri Lanka</v>
      </c>
      <c r="C229" s="167" t="str">
        <f t="shared" si="7"/>
        <v>in Sri Lanka</v>
      </c>
    </row>
    <row r="230" spans="1:3">
      <c r="A230" s="167" t="s">
        <v>212</v>
      </c>
      <c r="B230" s="10" t="str">
        <f t="shared" si="6"/>
        <v>State of Palestine</v>
      </c>
      <c r="C230" s="167" t="str">
        <f t="shared" si="7"/>
        <v>in State of Palestine</v>
      </c>
    </row>
    <row r="231" spans="1:3">
      <c r="A231" s="167" t="s">
        <v>213</v>
      </c>
      <c r="B231" s="10" t="str">
        <f t="shared" si="6"/>
        <v>Sudan</v>
      </c>
      <c r="C231" s="167" t="str">
        <f t="shared" si="7"/>
        <v>in Sudan</v>
      </c>
    </row>
    <row r="232" spans="1:3">
      <c r="A232" s="167" t="s">
        <v>214</v>
      </c>
      <c r="B232" s="10" t="str">
        <f t="shared" si="6"/>
        <v>Suriname</v>
      </c>
      <c r="C232" s="167" t="str">
        <f t="shared" si="7"/>
        <v>in Suriname</v>
      </c>
    </row>
    <row r="233" spans="1:3">
      <c r="A233" s="167" t="s">
        <v>215</v>
      </c>
      <c r="B233" s="10" t="str">
        <f t="shared" si="6"/>
        <v>Svalbard and Jan Mayen Islands</v>
      </c>
      <c r="C233" s="167" t="str">
        <f t="shared" si="7"/>
        <v>in Svalbard and Jan Mayen Islands</v>
      </c>
    </row>
    <row r="234" spans="1:3">
      <c r="A234" s="167" t="s">
        <v>216</v>
      </c>
      <c r="B234" s="10" t="str">
        <f t="shared" si="6"/>
        <v>Swaziland</v>
      </c>
      <c r="C234" s="167" t="str">
        <f t="shared" si="7"/>
        <v>in Swaziland</v>
      </c>
    </row>
    <row r="235" spans="1:3">
      <c r="A235" s="167" t="s">
        <v>217</v>
      </c>
      <c r="B235" s="10" t="str">
        <f t="shared" si="6"/>
        <v>Sweden</v>
      </c>
      <c r="C235" s="167" t="str">
        <f t="shared" si="7"/>
        <v>in Sweden</v>
      </c>
    </row>
    <row r="236" spans="1:3">
      <c r="A236" s="167" t="s">
        <v>218</v>
      </c>
      <c r="B236" s="10" t="str">
        <f t="shared" si="6"/>
        <v>Switzerland</v>
      </c>
      <c r="C236" s="167" t="str">
        <f t="shared" si="7"/>
        <v>in Switzerland</v>
      </c>
    </row>
    <row r="237" spans="1:3">
      <c r="A237" s="167" t="s">
        <v>219</v>
      </c>
      <c r="B237" s="10" t="str">
        <f t="shared" si="6"/>
        <v>Syrian Arab Republic</v>
      </c>
      <c r="C237" s="167" t="str">
        <f t="shared" si="7"/>
        <v>in Syrian Arab Republic</v>
      </c>
    </row>
    <row r="238" spans="1:3">
      <c r="A238" s="167" t="s">
        <v>220</v>
      </c>
      <c r="B238" s="10" t="str">
        <f t="shared" si="6"/>
        <v>Tajikistan</v>
      </c>
      <c r="C238" s="167" t="str">
        <f t="shared" si="7"/>
        <v>in Tajikistan</v>
      </c>
    </row>
    <row r="239" spans="1:3">
      <c r="A239" s="167" t="s">
        <v>221</v>
      </c>
      <c r="B239" s="10" t="str">
        <f t="shared" si="6"/>
        <v>Thailand</v>
      </c>
      <c r="C239" s="167" t="str">
        <f t="shared" si="7"/>
        <v>in Thailand</v>
      </c>
    </row>
    <row r="240" spans="1:3">
      <c r="A240" s="167" t="s">
        <v>222</v>
      </c>
      <c r="B240" s="10" t="str">
        <f t="shared" si="6"/>
        <v>The former Yugoslav Republic of Macedonia</v>
      </c>
      <c r="C240" s="167" t="str">
        <f t="shared" si="7"/>
        <v>in The former Yugoslav Republic of Macedonia</v>
      </c>
    </row>
    <row r="241" spans="1:3" ht="25">
      <c r="A241" s="167" t="s">
        <v>223</v>
      </c>
      <c r="B241" s="10" t="str">
        <f t="shared" si="6"/>
        <v>Timor-Leste</v>
      </c>
      <c r="C241" s="167" t="str">
        <f t="shared" si="7"/>
        <v>in Timor-Leste</v>
      </c>
    </row>
    <row r="242" spans="1:3">
      <c r="A242" s="167" t="s">
        <v>224</v>
      </c>
      <c r="B242" s="10" t="str">
        <f t="shared" si="6"/>
        <v>Togo</v>
      </c>
      <c r="C242" s="167" t="str">
        <f t="shared" si="7"/>
        <v>in Togo</v>
      </c>
    </row>
    <row r="243" spans="1:3">
      <c r="A243" s="167" t="s">
        <v>225</v>
      </c>
      <c r="B243" s="10" t="str">
        <f t="shared" si="6"/>
        <v>Tokelau</v>
      </c>
      <c r="C243" s="167" t="str">
        <f t="shared" si="7"/>
        <v>in Tokelau</v>
      </c>
    </row>
    <row r="244" spans="1:3">
      <c r="A244" s="167" t="s">
        <v>226</v>
      </c>
      <c r="B244" s="10" t="str">
        <f t="shared" si="6"/>
        <v>Tonga</v>
      </c>
      <c r="C244" s="167" t="str">
        <f t="shared" si="7"/>
        <v>in Tonga</v>
      </c>
    </row>
    <row r="245" spans="1:3">
      <c r="A245" s="167" t="s">
        <v>227</v>
      </c>
      <c r="B245" s="10" t="str">
        <f t="shared" si="6"/>
        <v>Trinidad and Tobago</v>
      </c>
      <c r="C245" s="167" t="str">
        <f t="shared" si="7"/>
        <v>in Trinidad and Tobago</v>
      </c>
    </row>
    <row r="246" spans="1:3">
      <c r="A246" s="167" t="s">
        <v>228</v>
      </c>
      <c r="B246" s="10" t="str">
        <f t="shared" si="6"/>
        <v>Tunisia</v>
      </c>
      <c r="C246" s="167" t="str">
        <f t="shared" si="7"/>
        <v>in Tunisia</v>
      </c>
    </row>
    <row r="247" spans="1:3">
      <c r="A247" s="167" t="s">
        <v>229</v>
      </c>
      <c r="B247" s="10" t="str">
        <f t="shared" si="6"/>
        <v>Turkey</v>
      </c>
      <c r="C247" s="167" t="str">
        <f t="shared" si="7"/>
        <v>in Turkey</v>
      </c>
    </row>
    <row r="248" spans="1:3">
      <c r="A248" s="167" t="s">
        <v>230</v>
      </c>
      <c r="B248" s="10" t="str">
        <f t="shared" si="6"/>
        <v>Turkmenistan</v>
      </c>
      <c r="C248" s="167" t="str">
        <f t="shared" si="7"/>
        <v>in Turkmenistan</v>
      </c>
    </row>
    <row r="249" spans="1:3">
      <c r="A249" s="167" t="s">
        <v>231</v>
      </c>
      <c r="B249" s="10" t="str">
        <f t="shared" si="6"/>
        <v>Turks and Caicos Islands</v>
      </c>
      <c r="C249" s="167" t="str">
        <f t="shared" si="7"/>
        <v>in Turks and Caicos Islands</v>
      </c>
    </row>
    <row r="250" spans="1:3">
      <c r="A250" s="167" t="s">
        <v>232</v>
      </c>
      <c r="B250" s="10" t="str">
        <f t="shared" si="6"/>
        <v>Tuvalu</v>
      </c>
      <c r="C250" s="167" t="str">
        <f t="shared" si="7"/>
        <v>in Tuvalu</v>
      </c>
    </row>
    <row r="251" spans="1:3">
      <c r="A251" s="167" t="s">
        <v>233</v>
      </c>
      <c r="B251" s="10" t="str">
        <f t="shared" si="6"/>
        <v>Uganda</v>
      </c>
      <c r="C251" s="167" t="str">
        <f t="shared" si="7"/>
        <v>in Uganda</v>
      </c>
    </row>
    <row r="252" spans="1:3">
      <c r="A252" s="167" t="s">
        <v>234</v>
      </c>
      <c r="B252" s="10" t="str">
        <f t="shared" si="6"/>
        <v>Ukraine</v>
      </c>
      <c r="C252" s="167" t="str">
        <f t="shared" si="7"/>
        <v>in Ukraine</v>
      </c>
    </row>
    <row r="253" spans="1:3">
      <c r="A253" s="167" t="s">
        <v>235</v>
      </c>
      <c r="B253" s="10" t="str">
        <f t="shared" si="6"/>
        <v>United Arab Emirates</v>
      </c>
      <c r="C253" s="167" t="str">
        <f t="shared" si="7"/>
        <v>in United Arab Emirates</v>
      </c>
    </row>
    <row r="254" spans="1:3">
      <c r="A254" s="167" t="s">
        <v>236</v>
      </c>
      <c r="B254" s="10" t="str">
        <f t="shared" si="6"/>
        <v>United Kingdom of Great Britain and Northern Ireland</v>
      </c>
      <c r="C254" s="167" t="str">
        <f t="shared" si="7"/>
        <v>in United Kingdom of Great Britain and Northern Ireland</v>
      </c>
    </row>
    <row r="255" spans="1:3" ht="25">
      <c r="A255" s="167" t="s">
        <v>237</v>
      </c>
      <c r="B255" s="10" t="str">
        <f t="shared" si="6"/>
        <v>United Republic of Tanzania</v>
      </c>
      <c r="C255" s="167" t="str">
        <f t="shared" si="7"/>
        <v>in United Republic of Tanzania</v>
      </c>
    </row>
    <row r="256" spans="1:3">
      <c r="A256" s="167" t="s">
        <v>238</v>
      </c>
      <c r="B256" s="10" t="str">
        <f t="shared" si="6"/>
        <v>United States of America</v>
      </c>
      <c r="C256" s="167" t="str">
        <f t="shared" si="7"/>
        <v>in United States of America</v>
      </c>
    </row>
    <row r="257" spans="1:3">
      <c r="A257" s="167" t="s">
        <v>239</v>
      </c>
      <c r="B257" s="10" t="str">
        <f t="shared" si="6"/>
        <v>United States Virgin Islands</v>
      </c>
      <c r="C257" s="167" t="str">
        <f t="shared" si="7"/>
        <v>in United States Virgin Islands</v>
      </c>
    </row>
    <row r="258" spans="1:3">
      <c r="A258" s="167" t="s">
        <v>240</v>
      </c>
      <c r="B258" s="10" t="str">
        <f t="shared" si="6"/>
        <v>Uruguay</v>
      </c>
      <c r="C258" s="167" t="str">
        <f t="shared" si="7"/>
        <v>in Uruguay</v>
      </c>
    </row>
    <row r="259" spans="1:3">
      <c r="A259" s="167" t="s">
        <v>241</v>
      </c>
      <c r="B259" s="10" t="str">
        <f t="shared" si="6"/>
        <v>Uzbekistan</v>
      </c>
      <c r="C259" s="167" t="str">
        <f t="shared" si="7"/>
        <v>in Uzbekistan</v>
      </c>
    </row>
    <row r="260" spans="1:3">
      <c r="A260" s="167" t="s">
        <v>242</v>
      </c>
      <c r="B260" s="10" t="str">
        <f t="shared" si="6"/>
        <v>Vanuatu</v>
      </c>
      <c r="C260" s="167" t="str">
        <f t="shared" si="7"/>
        <v>in Vanuatu</v>
      </c>
    </row>
    <row r="261" spans="1:3">
      <c r="A261" s="167" t="s">
        <v>243</v>
      </c>
      <c r="B261" s="10" t="str">
        <f t="shared" si="6"/>
        <v>Venezuela (Bolivarian Republic of)</v>
      </c>
      <c r="C261" s="167" t="str">
        <f t="shared" si="7"/>
        <v>in Venezuela (Bolivarian Republic of)</v>
      </c>
    </row>
    <row r="262" spans="1:3" ht="25">
      <c r="A262" s="167" t="s">
        <v>244</v>
      </c>
      <c r="B262" s="10" t="str">
        <f t="shared" si="6"/>
        <v>Viet Nam</v>
      </c>
      <c r="C262" s="167" t="str">
        <f t="shared" si="7"/>
        <v>in Viet Nam</v>
      </c>
    </row>
    <row r="263" spans="1:3">
      <c r="A263" s="167" t="s">
        <v>245</v>
      </c>
      <c r="B263" s="10" t="str">
        <f t="shared" si="6"/>
        <v>Wallis and Futuna Islands</v>
      </c>
      <c r="C263" s="167" t="str">
        <f t="shared" si="7"/>
        <v>in Wallis and Futuna Islands</v>
      </c>
    </row>
    <row r="264" spans="1:3">
      <c r="A264" s="167" t="s">
        <v>246</v>
      </c>
      <c r="B264" s="10" t="str">
        <f t="shared" si="6"/>
        <v>Western Sahara</v>
      </c>
      <c r="C264" s="167" t="str">
        <f t="shared" si="7"/>
        <v>in Western Sahara</v>
      </c>
    </row>
    <row r="265" spans="1:3">
      <c r="A265" s="167" t="s">
        <v>247</v>
      </c>
      <c r="B265" s="10" t="str">
        <f t="shared" si="6"/>
        <v>Yemen</v>
      </c>
      <c r="C265" s="167" t="str">
        <f t="shared" si="7"/>
        <v>in Yemen</v>
      </c>
    </row>
    <row r="266" spans="1:3">
      <c r="A266" s="167" t="s">
        <v>248</v>
      </c>
      <c r="B266" s="10" t="str">
        <f t="shared" si="6"/>
        <v>Zambia</v>
      </c>
      <c r="C266" s="167" t="str">
        <f t="shared" si="7"/>
        <v>in Zambia</v>
      </c>
    </row>
    <row r="267" spans="1:3">
      <c r="A267" s="167" t="s">
        <v>249</v>
      </c>
      <c r="B267" s="10" t="str">
        <f t="shared" si="6"/>
        <v>Zimbabwe</v>
      </c>
      <c r="C267" s="167" t="str">
        <f t="shared" si="7"/>
        <v>in Zimbabwe</v>
      </c>
    </row>
    <row r="268" spans="1:3">
      <c r="A268" s="167" t="s">
        <v>250</v>
      </c>
    </row>
  </sheetData>
  <sheetProtection sheet="1" objects="1" scenarios="1"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435</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409</v>
      </c>
      <c r="K8" s="218"/>
      <c r="L8" s="217" t="s">
        <v>410</v>
      </c>
      <c r="M8" s="218"/>
      <c r="N8" s="217" t="s">
        <v>411</v>
      </c>
      <c r="O8" s="218"/>
      <c r="P8" s="217" t="s">
        <v>412</v>
      </c>
      <c r="Q8" s="218"/>
      <c r="R8" s="217" t="s">
        <v>413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R5:S5"/>
    <mergeCell ref="J8:K8"/>
    <mergeCell ref="L8:M8"/>
    <mergeCell ref="N8:O8"/>
    <mergeCell ref="P8:Q8"/>
    <mergeCell ref="B11:G11"/>
    <mergeCell ref="J11:K11"/>
    <mergeCell ref="L11:M11"/>
    <mergeCell ref="N11:O11"/>
    <mergeCell ref="P11:Q11"/>
    <mergeCell ref="R11:S11"/>
    <mergeCell ref="B12:G12"/>
    <mergeCell ref="J12:K12"/>
    <mergeCell ref="L12:M12"/>
    <mergeCell ref="R12:S12"/>
    <mergeCell ref="N12:O12"/>
    <mergeCell ref="P12:Q12"/>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8">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419</v>
      </c>
      <c r="K8" s="218"/>
      <c r="L8" s="217" t="s">
        <v>420</v>
      </c>
      <c r="M8" s="218"/>
      <c r="N8" s="217" t="s">
        <v>421</v>
      </c>
      <c r="O8" s="218"/>
      <c r="P8" s="217" t="s">
        <v>422</v>
      </c>
      <c r="Q8" s="218"/>
      <c r="R8" s="217" t="s">
        <v>423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8">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437</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414</v>
      </c>
      <c r="K8" s="218"/>
      <c r="L8" s="217" t="s">
        <v>415</v>
      </c>
      <c r="M8" s="218"/>
      <c r="N8" s="217" t="s">
        <v>416</v>
      </c>
      <c r="O8" s="218"/>
      <c r="P8" s="217" t="s">
        <v>417</v>
      </c>
      <c r="Q8" s="218"/>
      <c r="R8" s="217" t="s">
        <v>418</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8">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438</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439</v>
      </c>
      <c r="K8" s="218"/>
      <c r="L8" s="217" t="s">
        <v>440</v>
      </c>
      <c r="M8" s="218"/>
      <c r="N8" s="217" t="s">
        <v>441</v>
      </c>
      <c r="O8" s="218"/>
      <c r="P8" s="217" t="s">
        <v>442</v>
      </c>
      <c r="Q8" s="218"/>
      <c r="R8" s="217" t="s">
        <v>443</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8">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444</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445</v>
      </c>
      <c r="K8" s="218"/>
      <c r="L8" s="217" t="s">
        <v>446</v>
      </c>
      <c r="M8" s="218"/>
      <c r="N8" s="217" t="s">
        <v>447</v>
      </c>
      <c r="O8" s="218"/>
      <c r="P8" s="217" t="s">
        <v>448</v>
      </c>
      <c r="Q8" s="218"/>
      <c r="R8" s="217" t="s">
        <v>449</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8">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450</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451</v>
      </c>
      <c r="K8" s="218"/>
      <c r="L8" s="217" t="s">
        <v>452</v>
      </c>
      <c r="M8" s="218"/>
      <c r="N8" s="217" t="s">
        <v>453</v>
      </c>
      <c r="O8" s="218"/>
      <c r="P8" s="217" t="s">
        <v>454</v>
      </c>
      <c r="Q8" s="218"/>
      <c r="R8" s="217" t="s">
        <v>455</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8">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16" t="s">
        <v>361</v>
      </c>
      <c r="B1" s="216"/>
      <c r="C1" s="216"/>
      <c r="D1" s="216"/>
      <c r="E1" s="216"/>
      <c r="F1" s="216"/>
      <c r="G1" s="216"/>
      <c r="H1" s="216"/>
      <c r="I1" s="216"/>
      <c r="J1" s="216"/>
      <c r="K1" s="216"/>
      <c r="L1" s="216"/>
      <c r="M1" s="216"/>
      <c r="N1" s="216"/>
      <c r="O1" s="216"/>
      <c r="P1" s="216"/>
      <c r="Q1" s="219"/>
      <c r="R1" s="219"/>
      <c r="S1" s="219"/>
      <c r="U1" s="34" t="s">
        <v>456</v>
      </c>
    </row>
    <row r="2" spans="1:21" ht="11.25" customHeight="1">
      <c r="A2" s="37"/>
      <c r="B2" s="38"/>
      <c r="C2" s="38"/>
      <c r="D2" s="38"/>
      <c r="E2" s="38"/>
      <c r="F2" s="38"/>
      <c r="G2" s="38"/>
      <c r="H2" s="38"/>
      <c r="I2" s="37"/>
      <c r="J2" s="11"/>
      <c r="K2" s="37"/>
      <c r="L2" s="11"/>
      <c r="M2" s="37"/>
      <c r="N2" s="11"/>
      <c r="O2" s="37"/>
      <c r="P2" s="11"/>
      <c r="Q2" s="37"/>
      <c r="R2" s="174"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431</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0" t="s">
        <v>362</v>
      </c>
      <c r="C4" s="230"/>
      <c r="D4" s="239" t="str">
        <f>IF('CandidateTenderer 1-5'!$D$4 = "", "", 'CandidateTenderer 1-5'!$D$4)</f>
        <v/>
      </c>
      <c r="E4" s="239"/>
      <c r="F4" s="239"/>
      <c r="G4" s="239"/>
      <c r="H4" s="184" t="s">
        <v>405</v>
      </c>
      <c r="I4" s="184"/>
      <c r="J4" s="239" t="str">
        <f>IF('CandidateTenderer 1-5'!$J$4 = "", "", 'CandidateTenderer 1-5'!$J$4)</f>
        <v>Climate Adaptation, Resilience  and Climate Finance in Rural India (CAFRI-MoEFCC II)</v>
      </c>
      <c r="K4" s="239"/>
      <c r="L4" s="239"/>
      <c r="M4" s="239"/>
      <c r="N4" s="239"/>
      <c r="O4" s="239"/>
      <c r="P4" s="232" t="s">
        <v>406</v>
      </c>
      <c r="Q4" s="232"/>
      <c r="R4" s="239" t="str">
        <f>IF('CandidateTenderer 1-5'!$R$4 = "", "", 'CandidateTenderer 1-5'!$R$4)</f>
        <v>22.2133.1-001.00</v>
      </c>
      <c r="S4" s="239"/>
    </row>
    <row r="5" spans="1:21" ht="11.25" customHeight="1">
      <c r="A5" s="40">
        <f t="shared" ref="A5:A47" si="0">ROW(A2)</f>
        <v>2</v>
      </c>
      <c r="B5" s="46" t="s">
        <v>363</v>
      </c>
      <c r="C5" s="47"/>
      <c r="D5" s="239" t="str">
        <f>IF('CandidateTenderer 1-5'!$D$5 = "", "", 'CandidateTenderer 1-5'!$D$5)</f>
        <v/>
      </c>
      <c r="E5" s="239"/>
      <c r="F5" s="239"/>
      <c r="G5" s="239"/>
      <c r="H5" s="240" t="s">
        <v>407</v>
      </c>
      <c r="I5" s="240"/>
      <c r="J5" s="239" t="str">
        <f>IF('CandidateTenderer 1-5'!$J$5 = "", "", 'CandidateTenderer 1-5'!$J$5)</f>
        <v>Engagement of Technical Agency for mainstream climate-smart adaptation practices through the design, development and implementation of Water Security Plans &amp; Agriculture Contingency Plans in Bangra Block, Jhansi , Bundelkhand area of Uttar Pradesh.</v>
      </c>
      <c r="K5" s="239"/>
      <c r="L5" s="239"/>
      <c r="M5" s="239"/>
      <c r="N5" s="239"/>
      <c r="O5" s="239"/>
      <c r="P5" s="233" t="s">
        <v>408</v>
      </c>
      <c r="Q5" s="233"/>
      <c r="R5" s="239" t="str">
        <f>IF('CandidateTenderer 1-5'!$R$5 = "", "", 'CandidateTenderer 1-5'!$R$5)</f>
        <v>83497726</v>
      </c>
      <c r="S5" s="239"/>
    </row>
    <row r="6" spans="1:21" ht="11.25" customHeight="1">
      <c r="A6" s="40">
        <f t="shared" si="0"/>
        <v>3</v>
      </c>
      <c r="B6" s="46" t="s">
        <v>364</v>
      </c>
      <c r="D6" s="239" t="str">
        <f>IF('CandidateTenderer 1-5'!$D$6 = "", "", 'CandidateTenderer 1-5'!$D$6)</f>
        <v/>
      </c>
      <c r="E6" s="239"/>
      <c r="F6" s="239"/>
      <c r="G6" s="239"/>
      <c r="H6" s="240"/>
      <c r="I6" s="240"/>
      <c r="J6" s="239"/>
      <c r="K6" s="239"/>
      <c r="L6" s="239"/>
      <c r="M6" s="239"/>
      <c r="N6" s="239"/>
      <c r="O6" s="239"/>
      <c r="P6" s="2"/>
      <c r="Q6" s="45"/>
      <c r="R6" s="179"/>
      <c r="S6" s="179"/>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17" t="s">
        <v>457</v>
      </c>
      <c r="K8" s="218"/>
      <c r="L8" s="217" t="s">
        <v>458</v>
      </c>
      <c r="M8" s="218"/>
      <c r="N8" s="217" t="s">
        <v>459</v>
      </c>
      <c r="O8" s="218"/>
      <c r="P8" s="217" t="s">
        <v>460</v>
      </c>
      <c r="Q8" s="218"/>
      <c r="R8" s="217" t="s">
        <v>461</v>
      </c>
      <c r="S8" s="218"/>
    </row>
    <row r="9" spans="1:21" s="1" customFormat="1" ht="25.5" customHeight="1">
      <c r="A9" s="40">
        <f t="shared" si="0"/>
        <v>6</v>
      </c>
      <c r="B9" s="54" t="s">
        <v>365</v>
      </c>
      <c r="C9" s="52"/>
      <c r="D9" s="52"/>
      <c r="E9" s="52"/>
      <c r="F9" s="52"/>
      <c r="G9" s="52"/>
      <c r="J9" s="55"/>
      <c r="K9" s="56"/>
      <c r="L9" s="55"/>
      <c r="M9" s="56"/>
      <c r="N9" s="55"/>
      <c r="O9" s="56"/>
      <c r="P9" s="55"/>
      <c r="Q9" s="56"/>
      <c r="R9" s="55"/>
      <c r="S9" s="56"/>
    </row>
    <row r="10" spans="1:21" s="4" customFormat="1" ht="12.75" customHeight="1">
      <c r="A10" s="40">
        <f t="shared" si="0"/>
        <v>7</v>
      </c>
      <c r="B10" s="57" t="s">
        <v>366</v>
      </c>
      <c r="C10" s="58"/>
      <c r="D10" s="58"/>
      <c r="E10" s="58"/>
      <c r="F10" s="58"/>
      <c r="G10" s="58"/>
      <c r="H10" s="58"/>
      <c r="I10" s="59"/>
      <c r="J10" s="185"/>
      <c r="K10" s="186"/>
      <c r="L10" s="185"/>
      <c r="M10" s="186"/>
      <c r="N10" s="185"/>
      <c r="O10" s="186"/>
      <c r="P10" s="185"/>
      <c r="Q10" s="186"/>
      <c r="R10" s="185"/>
      <c r="S10" s="186"/>
    </row>
    <row r="11" spans="1:21" ht="12.25" customHeight="1">
      <c r="A11" s="40">
        <f t="shared" si="0"/>
        <v>8</v>
      </c>
      <c r="B11" s="221" t="s">
        <v>367</v>
      </c>
      <c r="C11" s="221"/>
      <c r="D11" s="221"/>
      <c r="E11" s="221"/>
      <c r="F11" s="221"/>
      <c r="G11" s="221"/>
      <c r="H11" s="61"/>
      <c r="I11" s="62"/>
      <c r="J11" s="214"/>
      <c r="K11" s="215"/>
      <c r="L11" s="214"/>
      <c r="M11" s="215"/>
      <c r="N11" s="214"/>
      <c r="O11" s="215"/>
      <c r="P11" s="214"/>
      <c r="Q11" s="215"/>
      <c r="R11" s="214"/>
      <c r="S11" s="215"/>
    </row>
    <row r="12" spans="1:21" ht="12.25" customHeight="1">
      <c r="A12" s="40">
        <f t="shared" si="0"/>
        <v>9</v>
      </c>
      <c r="B12" s="222" t="s">
        <v>368</v>
      </c>
      <c r="C12" s="222"/>
      <c r="D12" s="222"/>
      <c r="E12" s="222"/>
      <c r="F12" s="222"/>
      <c r="G12" s="222"/>
      <c r="H12" s="63"/>
      <c r="I12" s="64"/>
      <c r="J12" s="187"/>
      <c r="K12" s="188"/>
      <c r="L12" s="187"/>
      <c r="M12" s="188"/>
      <c r="N12" s="187"/>
      <c r="O12" s="188"/>
      <c r="P12" s="187"/>
      <c r="Q12" s="188"/>
      <c r="R12" s="187"/>
      <c r="S12" s="188"/>
    </row>
    <row r="13" spans="1:21" ht="12.25" customHeight="1">
      <c r="A13" s="40">
        <f>ROW(A10)</f>
        <v>10</v>
      </c>
      <c r="B13" s="222" t="s">
        <v>369</v>
      </c>
      <c r="C13" s="222"/>
      <c r="D13" s="222"/>
      <c r="E13" s="222"/>
      <c r="F13" s="222"/>
      <c r="G13" s="222"/>
      <c r="H13" s="63"/>
      <c r="I13" s="64"/>
      <c r="J13" s="187"/>
      <c r="K13" s="188"/>
      <c r="L13" s="187"/>
      <c r="M13" s="188"/>
      <c r="N13" s="187"/>
      <c r="O13" s="188"/>
      <c r="P13" s="187"/>
      <c r="Q13" s="188"/>
      <c r="R13" s="187"/>
      <c r="S13" s="188"/>
      <c r="U13" s="65"/>
    </row>
    <row r="14" spans="1:21" ht="12.25" customHeight="1">
      <c r="A14" s="40">
        <f>ROW(A11)</f>
        <v>11</v>
      </c>
      <c r="B14" s="222" t="s">
        <v>428</v>
      </c>
      <c r="C14" s="222"/>
      <c r="D14" s="222"/>
      <c r="E14" s="222"/>
      <c r="F14" s="222"/>
      <c r="G14" s="222"/>
      <c r="H14" s="63"/>
      <c r="I14" s="64"/>
      <c r="J14" s="187"/>
      <c r="K14" s="188"/>
      <c r="L14" s="187"/>
      <c r="M14" s="188"/>
      <c r="N14" s="187"/>
      <c r="O14" s="188"/>
      <c r="P14" s="187"/>
      <c r="Q14" s="188"/>
      <c r="R14" s="187"/>
      <c r="S14" s="188"/>
      <c r="U14" s="65"/>
    </row>
    <row r="15" spans="1:21" ht="11.25" customHeight="1">
      <c r="A15" s="40">
        <f>ROW(A12)</f>
        <v>12</v>
      </c>
      <c r="B15" s="222" t="s">
        <v>370</v>
      </c>
      <c r="C15" s="222"/>
      <c r="D15" s="222"/>
      <c r="E15" s="222"/>
      <c r="F15" s="222"/>
      <c r="G15" s="222"/>
      <c r="H15" s="63"/>
      <c r="I15" s="64"/>
      <c r="J15" s="187"/>
      <c r="K15" s="188"/>
      <c r="L15" s="187"/>
      <c r="M15" s="188"/>
      <c r="N15" s="187"/>
      <c r="O15" s="188"/>
      <c r="P15" s="187"/>
      <c r="Q15" s="188"/>
      <c r="R15" s="187"/>
      <c r="S15" s="188"/>
    </row>
    <row r="16" spans="1:21" ht="12.25" customHeight="1">
      <c r="A16" s="40">
        <f>ROW(A13)</f>
        <v>13</v>
      </c>
      <c r="B16" s="223" t="s">
        <v>371</v>
      </c>
      <c r="C16" s="223"/>
      <c r="D16" s="223"/>
      <c r="E16" s="223"/>
      <c r="F16" s="223"/>
      <c r="G16" s="223"/>
      <c r="H16" s="66"/>
      <c r="I16" s="64"/>
      <c r="J16" s="187"/>
      <c r="K16" s="188"/>
      <c r="L16" s="187"/>
      <c r="M16" s="188"/>
      <c r="N16" s="187"/>
      <c r="O16" s="188"/>
      <c r="P16" s="187"/>
      <c r="Q16" s="188"/>
      <c r="R16" s="187"/>
      <c r="S16" s="188"/>
    </row>
    <row r="17" spans="1:19" ht="38.25" customHeight="1">
      <c r="A17" s="40">
        <f>ROW(A14)</f>
        <v>14</v>
      </c>
      <c r="B17" s="199" t="s">
        <v>372</v>
      </c>
      <c r="C17" s="199"/>
      <c r="D17" s="199"/>
      <c r="E17" s="199"/>
      <c r="F17" s="199"/>
      <c r="G17" s="67" t="s">
        <v>373</v>
      </c>
      <c r="H17" s="169">
        <f>IF('CandidateTenderer 1-5'!$H$17 = "", "", 'CandidateTenderer 1-5'!$H$17)</f>
        <v>50000</v>
      </c>
      <c r="I17" s="68" t="s">
        <v>307</v>
      </c>
      <c r="J17" s="187"/>
      <c r="K17" s="188"/>
      <c r="L17" s="187"/>
      <c r="M17" s="188"/>
      <c r="N17" s="187"/>
      <c r="O17" s="188"/>
      <c r="P17" s="187"/>
      <c r="Q17" s="188"/>
      <c r="R17" s="187"/>
      <c r="S17" s="188"/>
    </row>
    <row r="18" spans="1:19" ht="19.5" customHeight="1">
      <c r="A18" s="40">
        <f t="shared" si="0"/>
        <v>15</v>
      </c>
      <c r="B18" s="203" t="s">
        <v>425</v>
      </c>
      <c r="C18" s="203"/>
      <c r="D18" s="203"/>
      <c r="E18" s="203"/>
      <c r="F18" s="203"/>
      <c r="G18" s="69" t="s">
        <v>373</v>
      </c>
      <c r="H18" s="170">
        <f>IF('CandidateTenderer 1-5'!$H$18 = "", "", 'CandidateTenderer 1-5'!$H$18)</f>
        <v>5</v>
      </c>
      <c r="I18" s="70" t="s">
        <v>375</v>
      </c>
      <c r="J18" s="187"/>
      <c r="K18" s="188"/>
      <c r="L18" s="187"/>
      <c r="M18" s="188"/>
      <c r="N18" s="187"/>
      <c r="O18" s="188"/>
      <c r="P18" s="187"/>
      <c r="Q18" s="188"/>
      <c r="R18" s="187"/>
      <c r="S18" s="188"/>
    </row>
    <row r="19" spans="1:19" ht="11.25" customHeight="1">
      <c r="A19" s="40">
        <f t="shared" si="0"/>
        <v>16</v>
      </c>
      <c r="B19" s="71" t="s">
        <v>374</v>
      </c>
      <c r="C19" s="72"/>
      <c r="D19" s="72"/>
      <c r="E19" s="72"/>
      <c r="F19" s="72"/>
      <c r="G19" s="72"/>
      <c r="H19" s="73"/>
      <c r="I19" s="74"/>
      <c r="J19" s="214"/>
      <c r="K19" s="215"/>
      <c r="L19" s="214"/>
      <c r="M19" s="215"/>
      <c r="N19" s="214"/>
      <c r="O19" s="215"/>
      <c r="P19" s="214"/>
      <c r="Q19" s="215"/>
      <c r="R19" s="214"/>
      <c r="S19" s="215"/>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381</v>
      </c>
      <c r="C21" s="76"/>
      <c r="D21" s="76"/>
      <c r="E21" s="76"/>
      <c r="F21" s="76"/>
      <c r="G21" s="76"/>
      <c r="H21" s="77"/>
      <c r="I21" s="78"/>
      <c r="J21" s="226"/>
      <c r="K21" s="227"/>
      <c r="L21" s="226"/>
      <c r="M21" s="227"/>
      <c r="N21" s="226"/>
      <c r="O21" s="227"/>
      <c r="P21" s="226"/>
      <c r="Q21" s="227"/>
      <c r="R21" s="226"/>
      <c r="S21" s="227"/>
    </row>
    <row r="22" spans="1:19" ht="22.75" customHeight="1">
      <c r="A22" s="40">
        <f t="shared" si="0"/>
        <v>19</v>
      </c>
      <c r="B22" s="200" t="s">
        <v>382</v>
      </c>
      <c r="C22" s="200"/>
      <c r="D22" s="200"/>
      <c r="E22" s="200"/>
      <c r="F22" s="200"/>
      <c r="G22" s="200"/>
      <c r="H22" s="171">
        <f>IF('CandidateTenderer 1-5'!$H$22 = "", "", 'CandidateTenderer 1-5'!$H$22)</f>
        <v>20000</v>
      </c>
      <c r="I22" s="3" t="s">
        <v>307</v>
      </c>
      <c r="J22" s="214"/>
      <c r="K22" s="215"/>
      <c r="L22" s="214"/>
      <c r="M22" s="215"/>
      <c r="N22" s="214"/>
      <c r="O22" s="215"/>
      <c r="P22" s="214"/>
      <c r="Q22" s="215"/>
      <c r="R22" s="214"/>
      <c r="S22" s="215"/>
    </row>
    <row r="23" spans="1:19" ht="24" customHeight="1">
      <c r="A23" s="40">
        <f t="shared" si="0"/>
        <v>20</v>
      </c>
      <c r="B23" s="79" t="s">
        <v>383</v>
      </c>
      <c r="C23" s="172">
        <f>IF('CandidateTenderer 1-5'!$C$23 = "", "", 'CandidateTenderer 1-5'!$C$23)</f>
        <v>2</v>
      </c>
      <c r="D23" s="212" t="str">
        <f>" reference project"&amp;IF(C23=1,"","s")&amp;" in the technical field"</f>
        <v xml:space="preserve"> reference projects in the technical field</v>
      </c>
      <c r="E23" s="212"/>
      <c r="F23" s="208" t="s">
        <v>384</v>
      </c>
      <c r="G23" s="208"/>
      <c r="H23" s="208"/>
      <c r="I23" s="209"/>
      <c r="J23" s="204"/>
      <c r="K23" s="205"/>
      <c r="L23" s="204"/>
      <c r="M23" s="205"/>
      <c r="N23" s="204"/>
      <c r="O23" s="205"/>
      <c r="P23" s="204"/>
      <c r="Q23" s="205"/>
      <c r="R23" s="204"/>
      <c r="S23" s="205"/>
    </row>
    <row r="24" spans="1:19" ht="24" customHeight="1">
      <c r="A24" s="40">
        <f t="shared" si="0"/>
        <v>21</v>
      </c>
      <c r="B24" s="80" t="s">
        <v>385</v>
      </c>
      <c r="C24" s="173">
        <f>IF('CandidateTenderer 1-5'!$C$24 = "", "", 'CandidateTenderer 1-5'!$C$24)</f>
        <v>2</v>
      </c>
      <c r="D24" s="80" t="str">
        <f>" reference project"&amp;IF(C24=1,"","s")</f>
        <v xml:space="preserve"> reference projects</v>
      </c>
      <c r="E24" s="213" t="s">
        <v>386</v>
      </c>
      <c r="F24" s="213"/>
      <c r="G24" s="213"/>
      <c r="H24" s="201" t="s">
        <v>387</v>
      </c>
      <c r="I24" s="202"/>
      <c r="J24" s="206"/>
      <c r="K24" s="207"/>
      <c r="L24" s="206"/>
      <c r="M24" s="207"/>
      <c r="N24" s="206"/>
      <c r="O24" s="207"/>
      <c r="P24" s="206"/>
      <c r="Q24" s="207"/>
      <c r="R24" s="206"/>
      <c r="S24" s="207"/>
    </row>
    <row r="25" spans="1:19" ht="11.25" customHeight="1">
      <c r="A25" s="40">
        <f t="shared" si="0"/>
        <v>22</v>
      </c>
      <c r="B25" s="224" t="s">
        <v>374</v>
      </c>
      <c r="C25" s="224"/>
      <c r="D25" s="224"/>
      <c r="E25" s="224"/>
      <c r="F25" s="224"/>
      <c r="G25" s="224"/>
      <c r="H25" s="224"/>
      <c r="I25" s="225"/>
      <c r="J25" s="210" t="str">
        <f>IF(J23="nein",Auswahllisten!$F$3,IF(J23="ja",Auswahllisten!$F$2," "))</f>
        <v xml:space="preserve"> </v>
      </c>
      <c r="K25" s="211"/>
      <c r="L25" s="210" t="str">
        <f>IF(L23="nein",Auswahllisten!$F$3,IF(L23="ja",Auswahllisten!$F$2," "))</f>
        <v xml:space="preserve"> </v>
      </c>
      <c r="M25" s="211"/>
      <c r="N25" s="210" t="str">
        <f>IF(N23="nein",Auswahllisten!$F$3,IF(N23="ja",Auswahllisten!$F$2," "))</f>
        <v xml:space="preserve"> </v>
      </c>
      <c r="O25" s="211"/>
      <c r="P25" s="210" t="str">
        <f>IF(P23="nein",Auswahllisten!$F$3,IF(P23="ja",Auswahllisten!$F$2," "))</f>
        <v xml:space="preserve"> </v>
      </c>
      <c r="Q25" s="211"/>
      <c r="R25" s="210" t="str">
        <f>IF(R23="nein",Auswahllisten!$F$3,IF(R23="ja",Auswahllisten!$F$2," "))</f>
        <v xml:space="preserve"> </v>
      </c>
      <c r="S25" s="211"/>
    </row>
    <row r="26" spans="1:19" s="4" customFormat="1" ht="4.75" customHeight="1">
      <c r="A26" s="40">
        <f t="shared" si="0"/>
        <v>23</v>
      </c>
      <c r="B26" s="81"/>
      <c r="C26" s="81"/>
      <c r="D26" s="81"/>
      <c r="E26" s="81"/>
      <c r="F26" s="81"/>
      <c r="G26" s="81"/>
      <c r="H26" s="81"/>
      <c r="I26" s="30"/>
      <c r="J26" s="237"/>
      <c r="K26" s="238"/>
      <c r="L26" s="237"/>
      <c r="M26" s="238"/>
      <c r="N26" s="237"/>
      <c r="O26" s="238"/>
      <c r="P26" s="237"/>
      <c r="Q26" s="238"/>
      <c r="R26" s="237"/>
      <c r="S26" s="238"/>
    </row>
    <row r="27" spans="1:19" ht="13.5" customHeight="1" thickBot="1">
      <c r="A27" s="40">
        <f t="shared" si="0"/>
        <v>24</v>
      </c>
      <c r="B27" s="180" t="s">
        <v>388</v>
      </c>
      <c r="C27" s="180"/>
      <c r="D27" s="180"/>
      <c r="E27" s="180"/>
      <c r="F27" s="180"/>
      <c r="G27" s="180"/>
      <c r="H27" s="180"/>
      <c r="I27" s="181"/>
      <c r="J27" s="182" t="str">
        <f>IF( OR(J19=Auswahllisten!$F$3,J25=Auswahllisten!$F$3), Auswahllisten!$F$3, IF(AND(J19=Auswahllisten!$F$2,J25=Auswahllisten!$F$2), Auswahllisten!$F$2, ""))</f>
        <v/>
      </c>
      <c r="K27" s="183"/>
      <c r="L27" s="182" t="str">
        <f>IF( OR(L19=Auswahllisten!$F$3,L25=Auswahllisten!$F$3), Auswahllisten!$F$3, IF(AND(L19=Auswahllisten!$F$2,L25=Auswahllisten!$F$2), Auswahllisten!$F$2, ""))</f>
        <v/>
      </c>
      <c r="M27" s="183"/>
      <c r="N27" s="182" t="str">
        <f>IF( OR(N19=Auswahllisten!$F$3,N25=Auswahllisten!$F$3), Auswahllisten!$F$3, IF(AND(N19=Auswahllisten!$F$2,N25=Auswahllisten!$F$2), Auswahllisten!$F$2, ""))</f>
        <v/>
      </c>
      <c r="O27" s="183"/>
      <c r="P27" s="182" t="str">
        <f>IF( OR(P19=Auswahllisten!$F$3,P25=Auswahllisten!$F$3), Auswahllisten!$F$3, IF(AND(P19=Auswahllisten!$F$2,P25=Auswahllisten!$F$2), Auswahllisten!$F$2, ""))</f>
        <v/>
      </c>
      <c r="Q27" s="183"/>
      <c r="R27" s="182" t="str">
        <f>IF( OR(R19=Auswahllisten!$F$3,R25=Auswahllisten!$F$3), Auswahllisten!$F$3, IF(AND(R19=Auswahllisten!$F$2,R25=Auswahllisten!$F$2), Auswahllisten!$F$2, ""))</f>
        <v/>
      </c>
      <c r="S27" s="183"/>
    </row>
    <row r="28" spans="1:19" s="4" customFormat="1" ht="4.75" customHeight="1">
      <c r="A28" s="40">
        <f t="shared" si="0"/>
        <v>25</v>
      </c>
      <c r="B28" s="82"/>
      <c r="C28" s="82"/>
      <c r="D28" s="82"/>
      <c r="E28" s="82"/>
      <c r="F28" s="82"/>
      <c r="G28" s="82"/>
      <c r="H28" s="82"/>
      <c r="I28" s="31"/>
      <c r="J28" s="234"/>
      <c r="K28" s="235"/>
      <c r="L28" s="234"/>
      <c r="M28" s="235"/>
      <c r="N28" s="234"/>
      <c r="O28" s="235"/>
      <c r="P28" s="234"/>
      <c r="Q28" s="235"/>
      <c r="R28" s="234"/>
      <c r="S28" s="236"/>
    </row>
    <row r="29" spans="1:19" s="1" customFormat="1" ht="25.5" customHeight="1">
      <c r="A29" s="40">
        <f t="shared" si="0"/>
        <v>26</v>
      </c>
      <c r="B29" s="54" t="s">
        <v>389</v>
      </c>
      <c r="J29" s="55"/>
      <c r="K29" s="56"/>
      <c r="L29" s="55"/>
      <c r="M29" s="56"/>
      <c r="N29" s="55"/>
      <c r="O29" s="56"/>
      <c r="P29" s="55"/>
      <c r="Q29" s="56"/>
      <c r="R29" s="55"/>
      <c r="S29" s="56"/>
    </row>
    <row r="30" spans="1:19" s="4" customFormat="1" ht="12.75" customHeight="1">
      <c r="A30" s="40">
        <f t="shared" si="0"/>
        <v>27</v>
      </c>
      <c r="B30" s="83" t="s">
        <v>424</v>
      </c>
      <c r="C30" s="84"/>
      <c r="D30" s="84"/>
      <c r="E30" s="84"/>
      <c r="F30" s="84"/>
      <c r="G30" s="84"/>
      <c r="H30" s="84"/>
      <c r="I30" s="85"/>
      <c r="J30" s="60"/>
      <c r="K30" s="86"/>
      <c r="L30" s="60"/>
      <c r="M30" s="86"/>
      <c r="N30" s="60"/>
      <c r="O30" s="86"/>
      <c r="P30" s="60"/>
      <c r="Q30" s="86"/>
      <c r="R30" s="60"/>
      <c r="S30" s="87"/>
    </row>
    <row r="31" spans="1:19" ht="11.25" customHeight="1">
      <c r="A31" s="40">
        <f t="shared" si="0"/>
        <v>28</v>
      </c>
      <c r="B31" s="195">
        <v>1</v>
      </c>
      <c r="C31" s="195"/>
      <c r="D31" s="195"/>
      <c r="E31" s="195"/>
      <c r="F31" s="195"/>
      <c r="G31" s="195"/>
      <c r="H31" s="196"/>
      <c r="I31" s="88">
        <v>2</v>
      </c>
      <c r="J31" s="89">
        <v>3</v>
      </c>
      <c r="K31" s="90">
        <v>4</v>
      </c>
      <c r="L31" s="89">
        <v>5</v>
      </c>
      <c r="M31" s="90">
        <v>6</v>
      </c>
      <c r="N31" s="89">
        <v>7</v>
      </c>
      <c r="O31" s="90">
        <v>8</v>
      </c>
      <c r="P31" s="89">
        <v>9</v>
      </c>
      <c r="Q31" s="90">
        <v>10</v>
      </c>
      <c r="R31" s="91">
        <v>11</v>
      </c>
      <c r="S31" s="92">
        <v>12</v>
      </c>
    </row>
    <row r="32" spans="1:19" ht="11.25" customHeight="1">
      <c r="A32" s="40">
        <f t="shared" si="0"/>
        <v>29</v>
      </c>
      <c r="B32" s="197" t="s">
        <v>390</v>
      </c>
      <c r="C32" s="197"/>
      <c r="D32" s="197"/>
      <c r="E32" s="197"/>
      <c r="F32" s="197"/>
      <c r="G32" s="197"/>
      <c r="H32" s="198"/>
      <c r="I32" s="94" t="s">
        <v>353</v>
      </c>
      <c r="J32" s="95" t="s">
        <v>391</v>
      </c>
      <c r="K32" s="96" t="s">
        <v>392</v>
      </c>
      <c r="L32" s="97" t="s">
        <v>391</v>
      </c>
      <c r="M32" s="98" t="s">
        <v>392</v>
      </c>
      <c r="N32" s="97" t="s">
        <v>391</v>
      </c>
      <c r="O32" s="98" t="s">
        <v>392</v>
      </c>
      <c r="P32" s="97" t="s">
        <v>391</v>
      </c>
      <c r="Q32" s="98" t="s">
        <v>392</v>
      </c>
      <c r="R32" s="99" t="s">
        <v>391</v>
      </c>
      <c r="S32" s="100" t="s">
        <v>392</v>
      </c>
    </row>
    <row r="33" spans="1:19" ht="11.25" customHeight="1">
      <c r="A33" s="40">
        <f t="shared" si="0"/>
        <v>30</v>
      </c>
      <c r="B33" s="93"/>
      <c r="C33" s="93"/>
      <c r="D33" s="93"/>
      <c r="E33" s="93"/>
      <c r="F33" s="93"/>
      <c r="G33" s="93"/>
      <c r="H33" s="93"/>
      <c r="I33" s="94" t="s">
        <v>1</v>
      </c>
      <c r="J33" s="101" t="s">
        <v>2</v>
      </c>
      <c r="K33" s="98" t="s">
        <v>3</v>
      </c>
      <c r="L33" s="101" t="s">
        <v>2</v>
      </c>
      <c r="M33" s="98" t="s">
        <v>284</v>
      </c>
      <c r="N33" s="101" t="s">
        <v>2</v>
      </c>
      <c r="O33" s="98" t="s">
        <v>285</v>
      </c>
      <c r="P33" s="101" t="s">
        <v>2</v>
      </c>
      <c r="Q33" s="98" t="s">
        <v>286</v>
      </c>
      <c r="R33" s="102" t="s">
        <v>2</v>
      </c>
      <c r="S33" s="100" t="s">
        <v>287</v>
      </c>
    </row>
    <row r="34" spans="1:19" s="4" customFormat="1" ht="11.25" customHeight="1">
      <c r="A34" s="40">
        <f t="shared" si="0"/>
        <v>31</v>
      </c>
      <c r="B34" s="103" t="s">
        <v>393</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394</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1" t="s">
        <v>254</v>
      </c>
      <c r="C36" s="191"/>
      <c r="D36" s="191"/>
      <c r="E36" s="191"/>
      <c r="F36" s="191"/>
      <c r="G36" s="191"/>
      <c r="H36" s="192"/>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1" t="s">
        <v>255</v>
      </c>
      <c r="C37" s="191"/>
      <c r="D37" s="191"/>
      <c r="E37" s="191"/>
      <c r="F37" s="191"/>
      <c r="G37" s="191"/>
      <c r="H37" s="192"/>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1" t="s">
        <v>256</v>
      </c>
      <c r="C38" s="191"/>
      <c r="D38" s="191"/>
      <c r="E38" s="191"/>
      <c r="F38" s="191"/>
      <c r="G38" s="191"/>
      <c r="H38" s="192"/>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1" t="s">
        <v>257</v>
      </c>
      <c r="C39" s="191"/>
      <c r="D39" s="191"/>
      <c r="E39" s="191"/>
      <c r="F39" s="191"/>
      <c r="G39" s="191"/>
      <c r="H39" s="192"/>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193" t="s">
        <v>258</v>
      </c>
      <c r="C40" s="193"/>
      <c r="D40" s="193"/>
      <c r="E40" s="193"/>
      <c r="F40" s="193"/>
      <c r="G40" s="193"/>
      <c r="H40" s="194"/>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395</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396</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397</v>
      </c>
      <c r="C43" s="122"/>
      <c r="D43" s="189" t="s">
        <v>386</v>
      </c>
      <c r="E43" s="189"/>
      <c r="F43" s="189"/>
      <c r="G43" s="189"/>
      <c r="H43" s="190"/>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398</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399</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400</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401</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1" t="s">
        <v>402</v>
      </c>
      <c r="C50" s="231"/>
      <c r="D50" s="231"/>
      <c r="E50" s="231"/>
      <c r="F50" s="231"/>
      <c r="G50" s="231"/>
      <c r="H50" s="231"/>
      <c r="I50" s="231"/>
      <c r="J50" s="231"/>
      <c r="K50" s="231"/>
      <c r="L50" s="231"/>
      <c r="M50" s="231"/>
      <c r="N50" s="231"/>
      <c r="O50" s="231"/>
      <c r="P50" s="231"/>
      <c r="Q50" s="231"/>
      <c r="R50" s="231"/>
      <c r="S50" s="231"/>
    </row>
    <row r="51" spans="1:19" ht="22.5" customHeight="1">
      <c r="B51" s="135"/>
      <c r="C51" s="135"/>
      <c r="D51" s="134" t="s">
        <v>403</v>
      </c>
      <c r="E51" s="134"/>
      <c r="F51" s="176"/>
      <c r="G51" s="176"/>
      <c r="H51" s="176"/>
      <c r="I51" s="176"/>
      <c r="M51" s="47" t="s">
        <v>404</v>
      </c>
      <c r="P51" s="176"/>
      <c r="Q51" s="176"/>
      <c r="R51" s="176"/>
      <c r="S51" s="176"/>
    </row>
    <row r="52" spans="1:19" ht="10.4" customHeight="1">
      <c r="D52"/>
      <c r="E52"/>
      <c r="F52" s="177" t="s">
        <v>427</v>
      </c>
      <c r="G52" s="177"/>
      <c r="H52" s="177"/>
      <c r="I52" s="177"/>
      <c r="J52" s="32"/>
      <c r="K52" s="124"/>
      <c r="L52" s="32"/>
      <c r="M52" s="124"/>
      <c r="N52" s="32"/>
      <c r="O52" s="124"/>
      <c r="P52" s="177" t="s">
        <v>427</v>
      </c>
      <c r="Q52" s="177"/>
      <c r="R52" s="177"/>
      <c r="S52" s="177"/>
    </row>
  </sheetData>
  <sheetProtection sheet="1" objects="1" scenarios="1" formatRows="0"/>
  <mergeCells count="138">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8">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81FA46C2C1FBE4593E30FA993AA7509" ma:contentTypeVersion="10" ma:contentTypeDescription="Ein neues Dokument erstellen." ma:contentTypeScope="" ma:versionID="c4328bb52ee6a3bc4bb1bb4a64765a39">
  <xsd:schema xmlns:xsd="http://www.w3.org/2001/XMLSchema" xmlns:xs="http://www.w3.org/2001/XMLSchema" xmlns:p="http://schemas.microsoft.com/office/2006/metadata/properties" xmlns:ns2="166c0526-271a-44e2-95e6-2a3faf27ea02" xmlns:ns3="9122d524-3646-49d0-8311-fe09a929df34" targetNamespace="http://schemas.microsoft.com/office/2006/metadata/properties" ma:root="true" ma:fieldsID="dccb96ab5d9dc7d6e276e2a24c8b7cb7" ns2:_="" ns3:_="">
    <xsd:import namespace="166c0526-271a-44e2-95e6-2a3faf27ea02"/>
    <xsd:import namespace="9122d524-3646-49d0-8311-fe09a929df3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0526-271a-44e2-95e6-2a3faf27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2d524-3646-49d0-8311-fe09a929df3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0526-271a-44e2-95e6-2a3faf27ea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31C9EBC9-41B8-4200-B3AA-D57A46BD4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0526-271a-44e2-95e6-2a3faf27ea02"/>
    <ds:schemaRef ds:uri="9122d524-3646-49d0-8311-fe09a929d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purl.org/dc/terms/"/>
    <ds:schemaRef ds:uri="http://purl.org/dc/dcmitype/"/>
    <ds:schemaRef ds:uri="http://schemas.microsoft.com/office/2006/documentManagement/types"/>
    <ds:schemaRef ds:uri="http://purl.org/dc/elements/1.1/"/>
    <ds:schemaRef ds:uri="9122d524-3646-49d0-8311-fe09a929df34"/>
    <ds:schemaRef ds:uri="http://schemas.microsoft.com/office/infopath/2007/PartnerControls"/>
    <ds:schemaRef ds:uri="http://schemas.openxmlformats.org/package/2006/metadata/core-properties"/>
    <ds:schemaRef ds:uri="166c0526-271a-44e2-95e6-2a3faf27ea0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31-1-9, Bewertungsschema zur Prüfung der Eignung von Bewerbern/Bietern, Englisch, Stand Februar 2024</dc:title>
  <dc:creator>Verma, Neha GIZ IN</dc:creator>
  <cp:lastModifiedBy>Singh, Raj Laxmi GIZ IN</cp:lastModifiedBy>
  <cp:lastPrinted>2021-09-21T12:54:09Z</cp:lastPrinted>
  <dcterms:created xsi:type="dcterms:W3CDTF">2001-02-21T08:54:43Z</dcterms:created>
  <dcterms:modified xsi:type="dcterms:W3CDTF">2025-09-09T06:26:52Z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0x010100A81FA46C2C1FBE4593E30FA993AA7509</vt:lpwstr>
  </property>
</Properties>
</file>